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ate1904="1"/>
  <workbookProtection lockStructure="1"/>
  <bookViews>
    <workbookView xWindow="0" yWindow="0" windowWidth="16380" windowHeight="8190" tabRatio="721"/>
  </bookViews>
  <sheets>
    <sheet name="Documentation" sheetId="1" r:id="rId1"/>
    <sheet name="Charts" sheetId="3" r:id="rId2"/>
    <sheet name="Soreq_Bins" sheetId="6" r:id="rId3"/>
    <sheet name="Peqiin_Bins" sheetId="7" r:id="rId4"/>
    <sheet name="Statistics" sheetId="8" r:id="rId5"/>
    <sheet name="Input_Data" sheetId="9" r:id="rId6"/>
    <sheet name="Periodograms" sheetId="10" r:id="rId7"/>
  </sheets>
  <definedNames>
    <definedName name="Caves" localSheetId="3">Peqiin_Bins!#REF!</definedName>
    <definedName name="Cell_13909">Soreq_Bins!#REF!</definedName>
    <definedName name="Cell_13909b">Soreq_Bins!#REF!</definedName>
    <definedName name="Cell_1545">Soreq_Bins!#REF!</definedName>
    <definedName name="Cell_172">Soreq_Bins!#REF!</definedName>
    <definedName name="Cell_41728">Soreq_Bins!#REF!</definedName>
    <definedName name="Cell_4636">Soreq_Bins!#REF!</definedName>
    <definedName name="Cell_515">Soreq_Bins!#REF!</definedName>
    <definedName name="KyrBP">Soreq_Bins!$A$2:$A$1048576</definedName>
    <definedName name="KyrBPb">Peqiin_Bins!$A$2:$A$1048576</definedName>
    <definedName name="Oxy">Soreq_Bins!$C$2:$C$1048576</definedName>
    <definedName name="Oxy18_">Soreq_Bins!$C$2:$C$1048576</definedName>
    <definedName name="Oxyb">Peqiin_Bins!$C$2:$C$1048576</definedName>
    <definedName name="Peak_13909">Soreq_Bins!#REF!</definedName>
    <definedName name="Peak_13909b">Soreq_Bins!#REF!</definedName>
    <definedName name="Peak_1545">Soreq_Bins!#REF!</definedName>
    <definedName name="Peak_172">Soreq_Bins!#REF!</definedName>
    <definedName name="Peak_41728">Soreq_Bins!#REF!</definedName>
    <definedName name="Peak_4636">Soreq_Bins!#REF!</definedName>
    <definedName name="Peak_515">Soreq_Bins!#REF!</definedName>
  </definedNames>
  <calcPr calcId="125725"/>
</workbook>
</file>

<file path=xl/calcChain.xml><?xml version="1.0" encoding="utf-8"?>
<calcChain xmlns="http://schemas.openxmlformats.org/spreadsheetml/2006/main">
  <c r="I154" i="7"/>
  <c r="J154"/>
  <c r="K154" s="1"/>
  <c r="L154"/>
  <c r="I155"/>
  <c r="J155"/>
  <c r="K155" s="1"/>
  <c r="L155"/>
  <c r="I156"/>
  <c r="J156"/>
  <c r="K156" s="1"/>
  <c r="L156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Q10"/>
  <c r="Q9"/>
  <c r="Q8"/>
  <c r="Q7"/>
  <c r="Q6"/>
  <c r="Q5"/>
  <c r="Q4"/>
  <c r="Q3"/>
  <c r="Q2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AE10"/>
  <c r="AE9"/>
  <c r="AE8"/>
  <c r="AE7"/>
  <c r="AE6"/>
  <c r="AE5"/>
  <c r="AE4"/>
  <c r="AE3"/>
  <c r="AE2"/>
  <c r="W29"/>
  <c r="W20"/>
  <c r="AB2"/>
  <c r="N2"/>
  <c r="U3"/>
  <c r="U4" s="1"/>
  <c r="U5" s="1"/>
  <c r="U6" s="1"/>
  <c r="U7" s="1"/>
  <c r="U8" s="1"/>
  <c r="U9" s="1"/>
  <c r="U10" s="1"/>
  <c r="U11" s="1"/>
  <c r="U12" s="1"/>
  <c r="U13" s="1"/>
  <c r="U14" s="1"/>
  <c r="U15" s="1"/>
  <c r="U16" s="1"/>
  <c r="U17" s="1"/>
  <c r="U18" s="1"/>
  <c r="U19" s="1"/>
  <c r="U20" s="1"/>
  <c r="U21" s="1"/>
  <c r="U22" s="1"/>
  <c r="U23" s="1"/>
  <c r="U24" s="1"/>
  <c r="U25" s="1"/>
  <c r="U26" s="1"/>
  <c r="U27" s="1"/>
  <c r="U28" s="1"/>
  <c r="U29" s="1"/>
  <c r="U30" s="1"/>
  <c r="U31" s="1"/>
  <c r="U32" s="1"/>
  <c r="U33" s="1"/>
  <c r="U34" s="1"/>
  <c r="U35" s="1"/>
  <c r="U36" s="1"/>
  <c r="U37" s="1"/>
  <c r="U38" s="1"/>
  <c r="U39" s="1"/>
  <c r="U40" s="1"/>
  <c r="U41" s="1"/>
  <c r="U42" s="1"/>
  <c r="U43" s="1"/>
  <c r="U44" s="1"/>
  <c r="U45" s="1"/>
  <c r="U46" s="1"/>
  <c r="U47" s="1"/>
  <c r="U48" s="1"/>
  <c r="U49" s="1"/>
  <c r="U50" s="1"/>
  <c r="U51" s="1"/>
  <c r="U52" s="1"/>
  <c r="U53" s="1"/>
  <c r="U54" s="1"/>
  <c r="U55" s="1"/>
  <c r="U56" s="1"/>
  <c r="U57" s="1"/>
  <c r="U58" s="1"/>
  <c r="U59" s="1"/>
  <c r="U60" s="1"/>
  <c r="U61" s="1"/>
  <c r="U62" s="1"/>
  <c r="U63" s="1"/>
  <c r="U64" s="1"/>
  <c r="U65" s="1"/>
  <c r="U66" s="1"/>
  <c r="U67" s="1"/>
  <c r="T2"/>
  <c r="T3" s="1"/>
  <c r="T4" s="1"/>
  <c r="T5" s="1"/>
  <c r="T6" s="1"/>
  <c r="T7" s="1"/>
  <c r="T8" s="1"/>
  <c r="T9" s="1"/>
  <c r="T10" s="1"/>
  <c r="T11" s="1"/>
  <c r="T12" s="1"/>
  <c r="T13" s="1"/>
  <c r="T14" s="1"/>
  <c r="T15" s="1"/>
  <c r="T16" s="1"/>
  <c r="T17" s="1"/>
  <c r="T18" s="1"/>
  <c r="T19" s="1"/>
  <c r="T20" s="1"/>
  <c r="T21" s="1"/>
  <c r="T22" s="1"/>
  <c r="T23" s="1"/>
  <c r="T24" s="1"/>
  <c r="T25" s="1"/>
  <c r="T26" s="1"/>
  <c r="T27" s="1"/>
  <c r="T28" s="1"/>
  <c r="T29" s="1"/>
  <c r="T30" s="1"/>
  <c r="T31" s="1"/>
  <c r="T32" s="1"/>
  <c r="T33" s="1"/>
  <c r="T34" s="1"/>
  <c r="T35" s="1"/>
  <c r="T36" s="1"/>
  <c r="T37" s="1"/>
  <c r="T38" s="1"/>
  <c r="T39" s="1"/>
  <c r="T40" s="1"/>
  <c r="T41" s="1"/>
  <c r="T42" s="1"/>
  <c r="T43" s="1"/>
  <c r="T44" s="1"/>
  <c r="T45" s="1"/>
  <c r="T46" s="1"/>
  <c r="T47" s="1"/>
  <c r="T48" s="1"/>
  <c r="T49" s="1"/>
  <c r="T50" s="1"/>
  <c r="T51" s="1"/>
  <c r="T52" s="1"/>
  <c r="T53" s="1"/>
  <c r="T54" s="1"/>
  <c r="T55" s="1"/>
  <c r="T56" s="1"/>
  <c r="T57" s="1"/>
  <c r="T58" s="1"/>
  <c r="T59" s="1"/>
  <c r="T60" s="1"/>
  <c r="T61" s="1"/>
  <c r="T62" s="1"/>
  <c r="T63" s="1"/>
  <c r="T64" s="1"/>
  <c r="T65" s="1"/>
  <c r="T66" s="1"/>
  <c r="T67" s="1"/>
  <c r="G3"/>
  <c r="G4" s="1"/>
  <c r="G5" s="1"/>
  <c r="F2"/>
  <c r="F3" s="1"/>
  <c r="F4" s="1"/>
  <c r="F5" s="1"/>
  <c r="F6" s="1"/>
  <c r="F7" s="1"/>
  <c r="F8" s="1"/>
  <c r="F9" s="1"/>
  <c r="F10" s="1"/>
  <c r="F11" s="1"/>
  <c r="F12" s="1"/>
  <c r="F13" s="1"/>
  <c r="F14" s="1"/>
  <c r="F15" s="1"/>
  <c r="F16" s="1"/>
  <c r="F17" s="1"/>
  <c r="F18" s="1"/>
  <c r="F19" s="1"/>
  <c r="F20" s="1"/>
  <c r="F21" s="1"/>
  <c r="F22" s="1"/>
  <c r="F23" s="1"/>
  <c r="AC3"/>
  <c r="AC4" s="1"/>
  <c r="AC5" s="1"/>
  <c r="AC6" s="1"/>
  <c r="AC7" s="1"/>
  <c r="AC8" s="1"/>
  <c r="AC9" s="1"/>
  <c r="AC10" s="1"/>
  <c r="AC11" s="1"/>
  <c r="AC12" s="1"/>
  <c r="AC13" s="1"/>
  <c r="AC14" s="1"/>
  <c r="AC15" s="1"/>
  <c r="AC16" s="1"/>
  <c r="AC17" s="1"/>
  <c r="AC18" s="1"/>
  <c r="AC19" s="1"/>
  <c r="AC20" s="1"/>
  <c r="AC21" s="1"/>
  <c r="AC22" s="1"/>
  <c r="AC23" s="1"/>
  <c r="AC24" s="1"/>
  <c r="AC25" s="1"/>
  <c r="AC26" s="1"/>
  <c r="AC27" s="1"/>
  <c r="AC28" s="1"/>
  <c r="AC29" s="1"/>
  <c r="AC30" s="1"/>
  <c r="AC31" s="1"/>
  <c r="AC32" s="1"/>
  <c r="AC33" s="1"/>
  <c r="AC34" s="1"/>
  <c r="AC35" s="1"/>
  <c r="AC36" s="1"/>
  <c r="AC37" s="1"/>
  <c r="AC38" s="1"/>
  <c r="AC39" s="1"/>
  <c r="AC40" s="1"/>
  <c r="AC41" s="1"/>
  <c r="AC42" s="1"/>
  <c r="AC43" s="1"/>
  <c r="AC44" s="1"/>
  <c r="AC45" s="1"/>
  <c r="AC46" s="1"/>
  <c r="AC47" s="1"/>
  <c r="AC48" s="1"/>
  <c r="AC49" s="1"/>
  <c r="AC50" s="1"/>
  <c r="AC51" s="1"/>
  <c r="AC52" s="1"/>
  <c r="AC53" s="1"/>
  <c r="AC54" s="1"/>
  <c r="AC55" s="1"/>
  <c r="AC56" s="1"/>
  <c r="AC57" s="1"/>
  <c r="AC58" s="1"/>
  <c r="AC59" s="1"/>
  <c r="AC60" s="1"/>
  <c r="AC61" s="1"/>
  <c r="AC62" s="1"/>
  <c r="AC63" s="1"/>
  <c r="AC64" s="1"/>
  <c r="AC65" s="1"/>
  <c r="AC66" s="1"/>
  <c r="AC67" s="1"/>
  <c r="O3"/>
  <c r="F2" i="6"/>
  <c r="F3" s="1"/>
  <c r="F4" s="1"/>
  <c r="F5" s="1"/>
  <c r="F6" s="1"/>
  <c r="F7" s="1"/>
  <c r="F8" s="1"/>
  <c r="F9" s="1"/>
  <c r="F10" s="1"/>
  <c r="F11" s="1"/>
  <c r="F12" s="1"/>
  <c r="F13" s="1"/>
  <c r="F14" s="1"/>
  <c r="F15" s="1"/>
  <c r="F16" s="1"/>
  <c r="F17" s="1"/>
  <c r="F18" s="1"/>
  <c r="F19" s="1"/>
  <c r="F20" s="1"/>
  <c r="F21" s="1"/>
  <c r="F22" s="1"/>
  <c r="F23" s="1"/>
  <c r="F24" s="1"/>
  <c r="F25" s="1"/>
  <c r="F26" s="1"/>
  <c r="F27" s="1"/>
  <c r="F28" s="1"/>
  <c r="F29" s="1"/>
  <c r="F30" s="1"/>
  <c r="F31" s="1"/>
  <c r="F32" s="1"/>
  <c r="F33" s="1"/>
  <c r="F34" s="1"/>
  <c r="G3"/>
  <c r="G4" s="1"/>
  <c r="G5" s="1"/>
  <c r="G6" s="1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01" s="1"/>
  <c r="G102" s="1"/>
  <c r="G103" s="1"/>
  <c r="G104" s="1"/>
  <c r="G105" s="1"/>
  <c r="G106" s="1"/>
  <c r="G107" s="1"/>
  <c r="G108" s="1"/>
  <c r="G109" s="1"/>
  <c r="G110" s="1"/>
  <c r="G111" s="1"/>
  <c r="G112" s="1"/>
  <c r="G113" s="1"/>
  <c r="G114" s="1"/>
  <c r="G115" s="1"/>
  <c r="G116" s="1"/>
  <c r="G117" s="1"/>
  <c r="G118" s="1"/>
  <c r="G119" s="1"/>
  <c r="G120" s="1"/>
  <c r="G121" s="1"/>
  <c r="G122" s="1"/>
  <c r="G123" s="1"/>
  <c r="G124" s="1"/>
  <c r="G125" s="1"/>
  <c r="G126" s="1"/>
  <c r="G127" s="1"/>
  <c r="G128" s="1"/>
  <c r="G129" s="1"/>
  <c r="G130" s="1"/>
  <c r="G131" s="1"/>
  <c r="G132" s="1"/>
  <c r="G133" s="1"/>
  <c r="G134" s="1"/>
  <c r="G135" s="1"/>
  <c r="G136" s="1"/>
  <c r="G137" s="1"/>
  <c r="G138" s="1"/>
  <c r="G139" s="1"/>
  <c r="G140" s="1"/>
  <c r="G141" s="1"/>
  <c r="G142" s="1"/>
  <c r="G143" s="1"/>
  <c r="G144" s="1"/>
  <c r="G145" s="1"/>
  <c r="G146" s="1"/>
  <c r="G147" s="1"/>
  <c r="G148" s="1"/>
  <c r="G149" s="1"/>
  <c r="G150" s="1"/>
  <c r="G151" s="1"/>
  <c r="G152" s="1"/>
  <c r="G153" s="1"/>
  <c r="G154" s="1"/>
  <c r="G155" s="1"/>
  <c r="G156" s="1"/>
  <c r="G157" s="1"/>
  <c r="G158" s="1"/>
  <c r="G159" s="1"/>
  <c r="G160" s="1"/>
  <c r="G161" s="1"/>
  <c r="G162" s="1"/>
  <c r="G163" s="1"/>
  <c r="G164" s="1"/>
  <c r="G165" s="1"/>
  <c r="G166" s="1"/>
  <c r="G167" s="1"/>
  <c r="G168" s="1"/>
  <c r="G169" s="1"/>
  <c r="G170" s="1"/>
  <c r="G171" s="1"/>
  <c r="G172" s="1"/>
  <c r="G173" s="1"/>
  <c r="G174" s="1"/>
  <c r="G175" s="1"/>
  <c r="G176" s="1"/>
  <c r="G177" s="1"/>
  <c r="G178" s="1"/>
  <c r="G179" s="1"/>
  <c r="G180" s="1"/>
  <c r="G181" s="1"/>
  <c r="G182" s="1"/>
  <c r="G183" s="1"/>
  <c r="G184" s="1"/>
  <c r="G185" s="1"/>
  <c r="G186" s="1"/>
  <c r="G187" s="1"/>
  <c r="G188" s="1"/>
  <c r="G189" s="1"/>
  <c r="G190" s="1"/>
  <c r="G191" s="1"/>
  <c r="G192" s="1"/>
  <c r="G193" s="1"/>
  <c r="G194" s="1"/>
  <c r="G195" s="1"/>
  <c r="G196" s="1"/>
  <c r="G197" s="1"/>
  <c r="G198" s="1"/>
  <c r="G199" s="1"/>
  <c r="G200" s="1"/>
  <c r="G201" s="1"/>
  <c r="G202" s="1"/>
  <c r="G203" s="1"/>
  <c r="G204" s="1"/>
  <c r="G205" s="1"/>
  <c r="G206" s="1"/>
  <c r="G207" s="1"/>
  <c r="G208" s="1"/>
  <c r="G209" s="1"/>
  <c r="G210" s="1"/>
  <c r="G211" s="1"/>
  <c r="G212" s="1"/>
  <c r="G213" s="1"/>
  <c r="G214" s="1"/>
  <c r="G215" s="1"/>
  <c r="G216" s="1"/>
  <c r="G217" s="1"/>
  <c r="G218" s="1"/>
  <c r="G219" s="1"/>
  <c r="G220" s="1"/>
  <c r="G221" s="1"/>
  <c r="G222" s="1"/>
  <c r="G223" s="1"/>
  <c r="G224" s="1"/>
  <c r="G225" s="1"/>
  <c r="G226" s="1"/>
  <c r="G227" s="1"/>
  <c r="G228" s="1"/>
  <c r="G229" s="1"/>
  <c r="G230" s="1"/>
  <c r="G231" s="1"/>
  <c r="G232" s="1"/>
  <c r="G233" s="1"/>
  <c r="G234" s="1"/>
  <c r="G235" s="1"/>
  <c r="G236" s="1"/>
  <c r="G237" s="1"/>
  <c r="G238" s="1"/>
  <c r="G239" s="1"/>
  <c r="G240" s="1"/>
  <c r="G241" s="1"/>
  <c r="G242" s="1"/>
  <c r="G243" s="1"/>
  <c r="G244" s="1"/>
  <c r="G245" s="1"/>
  <c r="G246" s="1"/>
  <c r="G247" s="1"/>
  <c r="G248" s="1"/>
  <c r="G249" s="1"/>
  <c r="G250" s="1"/>
  <c r="G251" s="1"/>
  <c r="G252" s="1"/>
  <c r="G253" s="1"/>
  <c r="G254" s="1"/>
  <c r="G255" s="1"/>
  <c r="G256" s="1"/>
  <c r="G257" s="1"/>
  <c r="G258" s="1"/>
  <c r="G259" s="1"/>
  <c r="G260" s="1"/>
  <c r="G261" s="1"/>
  <c r="G262" s="1"/>
  <c r="G263" s="1"/>
  <c r="G264" s="1"/>
  <c r="G265" s="1"/>
  <c r="G266" s="1"/>
  <c r="G267" s="1"/>
  <c r="G268" s="1"/>
  <c r="G269" s="1"/>
  <c r="G270" s="1"/>
  <c r="G271" s="1"/>
  <c r="G272" s="1"/>
  <c r="G273" s="1"/>
  <c r="G274" s="1"/>
  <c r="G275" s="1"/>
  <c r="G276" s="1"/>
  <c r="G277" s="1"/>
  <c r="G278" s="1"/>
  <c r="G279" s="1"/>
  <c r="G280" s="1"/>
  <c r="G281" s="1"/>
  <c r="G282" s="1"/>
  <c r="G283" s="1"/>
  <c r="G284" s="1"/>
  <c r="G285" s="1"/>
  <c r="G286" s="1"/>
  <c r="G287" s="1"/>
  <c r="G288" s="1"/>
  <c r="G289" s="1"/>
  <c r="G290" s="1"/>
  <c r="G291" s="1"/>
  <c r="G292" s="1"/>
  <c r="G293" s="1"/>
  <c r="G294" s="1"/>
  <c r="G295" s="1"/>
  <c r="G296" s="1"/>
  <c r="G297" s="1"/>
  <c r="G298" s="1"/>
  <c r="G299" s="1"/>
  <c r="G300" s="1"/>
  <c r="G301" s="1"/>
  <c r="G302" s="1"/>
  <c r="G303" s="1"/>
  <c r="G304" s="1"/>
  <c r="G305" s="1"/>
  <c r="G306" s="1"/>
  <c r="G307" s="1"/>
  <c r="G308" s="1"/>
  <c r="G309" s="1"/>
  <c r="G310" s="1"/>
  <c r="G311" s="1"/>
  <c r="G312" s="1"/>
  <c r="G313" s="1"/>
  <c r="G314" s="1"/>
  <c r="G315" s="1"/>
  <c r="G316" s="1"/>
  <c r="G317" s="1"/>
  <c r="G318" s="1"/>
  <c r="G319" s="1"/>
  <c r="G320" s="1"/>
  <c r="G321" s="1"/>
  <c r="G322" s="1"/>
  <c r="G323" s="1"/>
  <c r="G324" s="1"/>
  <c r="G325" s="1"/>
  <c r="G326" s="1"/>
  <c r="G327" s="1"/>
  <c r="G328" s="1"/>
  <c r="G329" s="1"/>
  <c r="G330" s="1"/>
  <c r="G331" s="1"/>
  <c r="G332" s="1"/>
  <c r="G333" s="1"/>
  <c r="G334" s="1"/>
  <c r="G335" s="1"/>
  <c r="G336" s="1"/>
  <c r="G337" s="1"/>
  <c r="G338" s="1"/>
  <c r="G339" s="1"/>
  <c r="G340" s="1"/>
  <c r="G341" s="1"/>
  <c r="G342" s="1"/>
  <c r="G343" s="1"/>
  <c r="G344" s="1"/>
  <c r="G345" s="1"/>
  <c r="G346" s="1"/>
  <c r="G347" s="1"/>
  <c r="G348" s="1"/>
  <c r="G349" s="1"/>
  <c r="G350" s="1"/>
  <c r="G351" s="1"/>
  <c r="G352" s="1"/>
  <c r="G353" s="1"/>
  <c r="G354" s="1"/>
  <c r="G355" s="1"/>
  <c r="G356" s="1"/>
  <c r="G357" s="1"/>
  <c r="G358" s="1"/>
  <c r="G359" s="1"/>
  <c r="G360" s="1"/>
  <c r="U3"/>
  <c r="U4" s="1"/>
  <c r="U5" s="1"/>
  <c r="U6" s="1"/>
  <c r="U7" s="1"/>
  <c r="U8" s="1"/>
  <c r="U9" s="1"/>
  <c r="U10" s="1"/>
  <c r="U11" s="1"/>
  <c r="T2"/>
  <c r="T3" s="1"/>
  <c r="T4" s="1"/>
  <c r="T5" s="1"/>
  <c r="T6" s="1"/>
  <c r="T7" s="1"/>
  <c r="T8" s="1"/>
  <c r="T9" s="1"/>
  <c r="T10" s="1"/>
  <c r="T11" s="1"/>
  <c r="T12" s="1"/>
  <c r="T13" s="1"/>
  <c r="T14" s="1"/>
  <c r="T15" s="1"/>
  <c r="T16" s="1"/>
  <c r="T17" s="1"/>
  <c r="T18" s="1"/>
  <c r="T19" s="1"/>
  <c r="T20" s="1"/>
  <c r="T21" s="1"/>
  <c r="T22" s="1"/>
  <c r="T23" s="1"/>
  <c r="T24" s="1"/>
  <c r="T25" s="1"/>
  <c r="T26" s="1"/>
  <c r="T27" s="1"/>
  <c r="T28" s="1"/>
  <c r="T29" s="1"/>
  <c r="T30" s="1"/>
  <c r="T31" s="1"/>
  <c r="T32" s="1"/>
  <c r="T33" s="1"/>
  <c r="T34" s="1"/>
  <c r="T35" s="1"/>
  <c r="T36" s="1"/>
  <c r="T37" s="1"/>
  <c r="T38" s="1"/>
  <c r="T39" s="1"/>
  <c r="T40" s="1"/>
  <c r="T41" s="1"/>
  <c r="T42" s="1"/>
  <c r="T43" s="1"/>
  <c r="T44" s="1"/>
  <c r="T45" s="1"/>
  <c r="T46" s="1"/>
  <c r="T47" s="1"/>
  <c r="T48" s="1"/>
  <c r="T49" s="1"/>
  <c r="T50" s="1"/>
  <c r="T51" s="1"/>
  <c r="T52" s="1"/>
  <c r="T53" s="1"/>
  <c r="T54" s="1"/>
  <c r="T55" s="1"/>
  <c r="T56" s="1"/>
  <c r="T57" s="1"/>
  <c r="T58" s="1"/>
  <c r="T59" s="1"/>
  <c r="T60" s="1"/>
  <c r="T61" s="1"/>
  <c r="T62" s="1"/>
  <c r="T63" s="1"/>
  <c r="T64" s="1"/>
  <c r="T65" s="1"/>
  <c r="T66" s="1"/>
  <c r="T67" s="1"/>
  <c r="T68" s="1"/>
  <c r="T69" s="1"/>
  <c r="T70" s="1"/>
  <c r="T71" s="1"/>
  <c r="T72" s="1"/>
  <c r="T73" s="1"/>
  <c r="T74" s="1"/>
  <c r="T75" s="1"/>
  <c r="T76" s="1"/>
  <c r="T77" s="1"/>
  <c r="T78" s="1"/>
  <c r="T79" s="1"/>
  <c r="T80" s="1"/>
  <c r="T81" s="1"/>
  <c r="T82" s="1"/>
  <c r="T83" s="1"/>
  <c r="T84" s="1"/>
  <c r="T85" s="1"/>
  <c r="T86" s="1"/>
  <c r="T87" s="1"/>
  <c r="T88" s="1"/>
  <c r="T89" s="1"/>
  <c r="T90" s="1"/>
  <c r="T91" s="1"/>
  <c r="T92" s="1"/>
  <c r="T93" s="1"/>
  <c r="T94" s="1"/>
  <c r="T95" s="1"/>
  <c r="T96" s="1"/>
  <c r="T97" s="1"/>
  <c r="T98" s="1"/>
  <c r="T99" s="1"/>
  <c r="T100" s="1"/>
  <c r="T101" s="1"/>
  <c r="T102" s="1"/>
  <c r="T103" s="1"/>
  <c r="T104" s="1"/>
  <c r="T105" s="1"/>
  <c r="T106" s="1"/>
  <c r="T107" s="1"/>
  <c r="T108" s="1"/>
  <c r="T109" s="1"/>
  <c r="T110" s="1"/>
  <c r="T111" s="1"/>
  <c r="T112" s="1"/>
  <c r="T113" s="1"/>
  <c r="T114" s="1"/>
  <c r="T115" s="1"/>
  <c r="T116" s="1"/>
  <c r="T117" s="1"/>
  <c r="T118" s="1"/>
  <c r="T119" s="1"/>
  <c r="T120" s="1"/>
  <c r="T121" s="1"/>
  <c r="T122" s="1"/>
  <c r="T123" s="1"/>
  <c r="T124" s="1"/>
  <c r="T125" s="1"/>
  <c r="T126" s="1"/>
  <c r="T127" s="1"/>
  <c r="T128" s="1"/>
  <c r="T129" s="1"/>
  <c r="T130" s="1"/>
  <c r="T131" s="1"/>
  <c r="T132" s="1"/>
  <c r="T133" s="1"/>
  <c r="T134" s="1"/>
  <c r="T135" s="1"/>
  <c r="T136" s="1"/>
  <c r="T137" s="1"/>
  <c r="AB2"/>
  <c r="N2"/>
  <c r="O3"/>
  <c r="O4" s="1"/>
  <c r="O5" s="1"/>
  <c r="O6" s="1"/>
  <c r="O7" s="1"/>
  <c r="O8" s="1"/>
  <c r="O9" s="1"/>
  <c r="O10" s="1"/>
  <c r="O11" s="1"/>
  <c r="O12" s="1"/>
  <c r="O13" s="1"/>
  <c r="O14" s="1"/>
  <c r="O15" s="1"/>
  <c r="O16" s="1"/>
  <c r="O17" s="1"/>
  <c r="O18" s="1"/>
  <c r="O19" s="1"/>
  <c r="O20" s="1"/>
  <c r="O21" s="1"/>
  <c r="O22" s="1"/>
  <c r="O23" s="1"/>
  <c r="O24" s="1"/>
  <c r="O25" s="1"/>
  <c r="O26" s="1"/>
  <c r="O27" s="1"/>
  <c r="O28" s="1"/>
  <c r="O29" s="1"/>
  <c r="O30" s="1"/>
  <c r="O31" s="1"/>
  <c r="O32" s="1"/>
  <c r="O33" s="1"/>
  <c r="O34" s="1"/>
  <c r="O35" s="1"/>
  <c r="O36" s="1"/>
  <c r="O37" s="1"/>
  <c r="O38" s="1"/>
  <c r="O39" s="1"/>
  <c r="O40" s="1"/>
  <c r="O41" s="1"/>
  <c r="O42" s="1"/>
  <c r="O43" s="1"/>
  <c r="O44" s="1"/>
  <c r="O45" s="1"/>
  <c r="O46" s="1"/>
  <c r="O47" s="1"/>
  <c r="O48" s="1"/>
  <c r="O49" s="1"/>
  <c r="O50" s="1"/>
  <c r="O51" s="1"/>
  <c r="O52" s="1"/>
  <c r="O53" s="1"/>
  <c r="O54" s="1"/>
  <c r="O55" s="1"/>
  <c r="O56" s="1"/>
  <c r="O57" s="1"/>
  <c r="O58" s="1"/>
  <c r="O59" s="1"/>
  <c r="O60" s="1"/>
  <c r="O61" s="1"/>
  <c r="O62" s="1"/>
  <c r="O63" s="1"/>
  <c r="O64" s="1"/>
  <c r="O65" s="1"/>
  <c r="O66" s="1"/>
  <c r="O67" s="1"/>
  <c r="O68" s="1"/>
  <c r="O69" s="1"/>
  <c r="O70" s="1"/>
  <c r="O71" s="1"/>
  <c r="O72" s="1"/>
  <c r="O73" s="1"/>
  <c r="O74" s="1"/>
  <c r="O75" s="1"/>
  <c r="O76" s="1"/>
  <c r="O77" s="1"/>
  <c r="O78" s="1"/>
  <c r="O79" s="1"/>
  <c r="O80" s="1"/>
  <c r="O81" s="1"/>
  <c r="O82" s="1"/>
  <c r="O83" s="1"/>
  <c r="O84" s="1"/>
  <c r="O85" s="1"/>
  <c r="O86" s="1"/>
  <c r="O87" s="1"/>
  <c r="O88" s="1"/>
  <c r="O89" s="1"/>
  <c r="O90" s="1"/>
  <c r="O91" s="1"/>
  <c r="O92" s="1"/>
  <c r="O93" s="1"/>
  <c r="O94" s="1"/>
  <c r="O95" s="1"/>
  <c r="O96" s="1"/>
  <c r="O97" s="1"/>
  <c r="O98" s="1"/>
  <c r="O99" s="1"/>
  <c r="O100" s="1"/>
  <c r="O101" s="1"/>
  <c r="O102" s="1"/>
  <c r="O103" s="1"/>
  <c r="O104" s="1"/>
  <c r="O105" s="1"/>
  <c r="O106" s="1"/>
  <c r="O107" s="1"/>
  <c r="O108" s="1"/>
  <c r="O109" s="1"/>
  <c r="O110" s="1"/>
  <c r="O111" s="1"/>
  <c r="O112" s="1"/>
  <c r="O113" s="1"/>
  <c r="O114" s="1"/>
  <c r="O115" s="1"/>
  <c r="O116" s="1"/>
  <c r="O117" s="1"/>
  <c r="O118" s="1"/>
  <c r="O119" s="1"/>
  <c r="O120" s="1"/>
  <c r="O121" s="1"/>
  <c r="O122" s="1"/>
  <c r="O123" s="1"/>
  <c r="O124" s="1"/>
  <c r="O125" s="1"/>
  <c r="O126" s="1"/>
  <c r="O127" s="1"/>
  <c r="O128" s="1"/>
  <c r="O129" s="1"/>
  <c r="O130" s="1"/>
  <c r="O131" s="1"/>
  <c r="O132" s="1"/>
  <c r="O133" s="1"/>
  <c r="O134" s="1"/>
  <c r="O135" s="1"/>
  <c r="O136" s="1"/>
  <c r="O137" s="1"/>
  <c r="O138" s="1"/>
  <c r="O139" s="1"/>
  <c r="O140" s="1"/>
  <c r="O141" s="1"/>
  <c r="O142" s="1"/>
  <c r="O143" s="1"/>
  <c r="O144" s="1"/>
  <c r="O145" s="1"/>
  <c r="O146" s="1"/>
  <c r="O147" s="1"/>
  <c r="O148" s="1"/>
  <c r="O149" s="1"/>
  <c r="O150" s="1"/>
  <c r="O151" s="1"/>
  <c r="O152" s="1"/>
  <c r="O153" s="1"/>
  <c r="O154" s="1"/>
  <c r="O155" s="1"/>
  <c r="O156" s="1"/>
  <c r="O157" s="1"/>
  <c r="O158" s="1"/>
  <c r="O159" s="1"/>
  <c r="O160" s="1"/>
  <c r="O161" s="1"/>
  <c r="O162" s="1"/>
  <c r="O163" s="1"/>
  <c r="O164" s="1"/>
  <c r="O165" s="1"/>
  <c r="O166" s="1"/>
  <c r="O167" s="1"/>
  <c r="O168" s="1"/>
  <c r="O169" s="1"/>
  <c r="O170" s="1"/>
  <c r="O171" s="1"/>
  <c r="O172" s="1"/>
  <c r="O173" s="1"/>
  <c r="O174" s="1"/>
  <c r="O175" s="1"/>
  <c r="O176" s="1"/>
  <c r="O177" s="1"/>
  <c r="O178" s="1"/>
  <c r="O179" s="1"/>
  <c r="O180" s="1"/>
  <c r="O181" s="1"/>
  <c r="O182" s="1"/>
  <c r="O183" s="1"/>
  <c r="O184" s="1"/>
  <c r="O185" s="1"/>
  <c r="O186" s="1"/>
  <c r="O187" s="1"/>
  <c r="O188" s="1"/>
  <c r="O189" s="1"/>
  <c r="O190" s="1"/>
  <c r="O191" s="1"/>
  <c r="O192" s="1"/>
  <c r="O193" s="1"/>
  <c r="O194" s="1"/>
  <c r="O195" s="1"/>
  <c r="O196" s="1"/>
  <c r="O197" s="1"/>
  <c r="O198" s="1"/>
  <c r="O199" s="1"/>
  <c r="O200" s="1"/>
  <c r="O201" s="1"/>
  <c r="O202" s="1"/>
  <c r="O203" s="1"/>
  <c r="O204" s="1"/>
  <c r="O205" s="1"/>
  <c r="O206" s="1"/>
  <c r="O207" s="1"/>
  <c r="O208" s="1"/>
  <c r="O209" s="1"/>
  <c r="O210" s="1"/>
  <c r="O211" s="1"/>
  <c r="O212" s="1"/>
  <c r="O213" s="1"/>
  <c r="O214" s="1"/>
  <c r="O215" s="1"/>
  <c r="O216" s="1"/>
  <c r="O217" s="1"/>
  <c r="O218" s="1"/>
  <c r="O219" s="1"/>
  <c r="O220" s="1"/>
  <c r="O221" s="1"/>
  <c r="O222" s="1"/>
  <c r="O223" s="1"/>
  <c r="O224" s="1"/>
  <c r="O225" s="1"/>
  <c r="O226" s="1"/>
  <c r="O227" s="1"/>
  <c r="O228" s="1"/>
  <c r="O229" s="1"/>
  <c r="O230" s="1"/>
  <c r="O231" s="1"/>
  <c r="O232" s="1"/>
  <c r="O233" s="1"/>
  <c r="O234" s="1"/>
  <c r="O235" s="1"/>
  <c r="O236" s="1"/>
  <c r="O237" s="1"/>
  <c r="O238" s="1"/>
  <c r="O239" s="1"/>
  <c r="O240" s="1"/>
  <c r="O241" s="1"/>
  <c r="O242" s="1"/>
  <c r="O243" s="1"/>
  <c r="O244" s="1"/>
  <c r="O245" s="1"/>
  <c r="O246" s="1"/>
  <c r="O247" s="1"/>
  <c r="O248" s="1"/>
  <c r="O249" s="1"/>
  <c r="O250" s="1"/>
  <c r="O251" s="1"/>
  <c r="O252" s="1"/>
  <c r="O253" s="1"/>
  <c r="O254" s="1"/>
  <c r="O255" s="1"/>
  <c r="O256" s="1"/>
  <c r="O257" s="1"/>
  <c r="O258" s="1"/>
  <c r="O259" s="1"/>
  <c r="O260" s="1"/>
  <c r="O261" s="1"/>
  <c r="O262" s="1"/>
  <c r="O263" s="1"/>
  <c r="O264" s="1"/>
  <c r="O265" s="1"/>
  <c r="O266" s="1"/>
  <c r="O267" s="1"/>
  <c r="O268" s="1"/>
  <c r="O269" s="1"/>
  <c r="O270" s="1"/>
  <c r="O271" s="1"/>
  <c r="O272" s="1"/>
  <c r="O273" s="1"/>
  <c r="O274" s="1"/>
  <c r="O275" s="1"/>
  <c r="O276" s="1"/>
  <c r="O277" s="1"/>
  <c r="O278" s="1"/>
  <c r="O279" s="1"/>
  <c r="O280" s="1"/>
  <c r="O281" s="1"/>
  <c r="O282" s="1"/>
  <c r="O283" s="1"/>
  <c r="O284" s="1"/>
  <c r="O285" s="1"/>
  <c r="O286" s="1"/>
  <c r="O287" s="1"/>
  <c r="O288" s="1"/>
  <c r="O289" s="1"/>
  <c r="O290" s="1"/>
  <c r="O291" s="1"/>
  <c r="O292" s="1"/>
  <c r="O293" s="1"/>
  <c r="O294" s="1"/>
  <c r="O295" s="1"/>
  <c r="O296" s="1"/>
  <c r="O297" s="1"/>
  <c r="O298" s="1"/>
  <c r="O299" s="1"/>
  <c r="O300" s="1"/>
  <c r="O301" s="1"/>
  <c r="O302" s="1"/>
  <c r="O303" s="1"/>
  <c r="O304" s="1"/>
  <c r="O305" s="1"/>
  <c r="O306" s="1"/>
  <c r="O307" s="1"/>
  <c r="O308" s="1"/>
  <c r="O309" s="1"/>
  <c r="O310" s="1"/>
  <c r="O311" s="1"/>
  <c r="O312" s="1"/>
  <c r="O313" s="1"/>
  <c r="O314" s="1"/>
  <c r="O315" s="1"/>
  <c r="O316" s="1"/>
  <c r="O317" s="1"/>
  <c r="O318" s="1"/>
  <c r="O319" s="1"/>
  <c r="O320" s="1"/>
  <c r="O321" s="1"/>
  <c r="O322" s="1"/>
  <c r="O323" s="1"/>
  <c r="O324" s="1"/>
  <c r="O325" s="1"/>
  <c r="O326" s="1"/>
  <c r="O327" s="1"/>
  <c r="O328" s="1"/>
  <c r="O329" s="1"/>
  <c r="O330" s="1"/>
  <c r="O331" s="1"/>
  <c r="O332" s="1"/>
  <c r="O333" s="1"/>
  <c r="O334" s="1"/>
  <c r="O335" s="1"/>
  <c r="O336" s="1"/>
  <c r="O337" s="1"/>
  <c r="O338" s="1"/>
  <c r="O339" s="1"/>
  <c r="O340" s="1"/>
  <c r="O341" s="1"/>
  <c r="O342" s="1"/>
  <c r="O343" s="1"/>
  <c r="O344" s="1"/>
  <c r="O345" s="1"/>
  <c r="O346" s="1"/>
  <c r="O347" s="1"/>
  <c r="O348" s="1"/>
  <c r="O349" s="1"/>
  <c r="O350" s="1"/>
  <c r="O351" s="1"/>
  <c r="O352" s="1"/>
  <c r="O353" s="1"/>
  <c r="O354" s="1"/>
  <c r="O355" s="1"/>
  <c r="O356" s="1"/>
  <c r="O357" s="1"/>
  <c r="O358" s="1"/>
  <c r="O359" s="1"/>
  <c r="O360" s="1"/>
  <c r="O361" s="1"/>
  <c r="O362" s="1"/>
  <c r="O363" s="1"/>
  <c r="O364" s="1"/>
  <c r="O365" s="1"/>
  <c r="O366" s="1"/>
  <c r="O367" s="1"/>
  <c r="O368" s="1"/>
  <c r="AC3"/>
  <c r="AC4" s="1"/>
  <c r="AC5" s="1"/>
  <c r="AC6" s="1"/>
  <c r="AC7" s="1"/>
  <c r="AC8" s="1"/>
  <c r="AC9" s="1"/>
  <c r="AC10" s="1"/>
  <c r="AC11" s="1"/>
  <c r="AC12" s="1"/>
  <c r="AC13" s="1"/>
  <c r="AC14" s="1"/>
  <c r="AC15" s="1"/>
  <c r="AC16" s="1"/>
  <c r="AC17" s="1"/>
  <c r="AC18" s="1"/>
  <c r="AC19" s="1"/>
  <c r="AC20" s="1"/>
  <c r="AC21" s="1"/>
  <c r="AC22" s="1"/>
  <c r="AC23" s="1"/>
  <c r="AC24" s="1"/>
  <c r="AC25" s="1"/>
  <c r="AC26" s="1"/>
  <c r="AC27" s="1"/>
  <c r="AC28" s="1"/>
  <c r="AC29" s="1"/>
  <c r="AC30" s="1"/>
  <c r="AC31" s="1"/>
  <c r="AC32" s="1"/>
  <c r="AC33" s="1"/>
  <c r="AC34" s="1"/>
  <c r="AC35" s="1"/>
  <c r="AC36" s="1"/>
  <c r="AC37" s="1"/>
  <c r="AC38" s="1"/>
  <c r="AC39" s="1"/>
  <c r="AC40" s="1"/>
  <c r="AC41" s="1"/>
  <c r="AC42" s="1"/>
  <c r="AC43" s="1"/>
  <c r="AC44" s="1"/>
  <c r="AC45" s="1"/>
  <c r="AC46" s="1"/>
  <c r="AC47" s="1"/>
  <c r="AC48" s="1"/>
  <c r="AC49" s="1"/>
  <c r="AC50" s="1"/>
  <c r="AC51" s="1"/>
  <c r="AC52" s="1"/>
  <c r="AC53" s="1"/>
  <c r="AC54" s="1"/>
  <c r="AC55" s="1"/>
  <c r="AC56" s="1"/>
  <c r="AC57" s="1"/>
  <c r="AC58" s="1"/>
  <c r="AC59" s="1"/>
  <c r="AC60" s="1"/>
  <c r="AC61" s="1"/>
  <c r="AC62" s="1"/>
  <c r="AC63" s="1"/>
  <c r="AC64" s="1"/>
  <c r="AC65" s="1"/>
  <c r="AC66" s="1"/>
  <c r="AC67" s="1"/>
  <c r="AC68" s="1"/>
  <c r="AC69" s="1"/>
  <c r="AC70" s="1"/>
  <c r="AC71" s="1"/>
  <c r="AC72" s="1"/>
  <c r="AC73" s="1"/>
  <c r="AC74" s="1"/>
  <c r="AC75" s="1"/>
  <c r="AC76" s="1"/>
  <c r="AC77" s="1"/>
  <c r="AC78" s="1"/>
  <c r="AC79" s="1"/>
  <c r="AC80" s="1"/>
  <c r="AC81" s="1"/>
  <c r="AC82" s="1"/>
  <c r="AC83" s="1"/>
  <c r="AC84" s="1"/>
  <c r="AC85" s="1"/>
  <c r="AC86" s="1"/>
  <c r="AC87" s="1"/>
  <c r="AC88" s="1"/>
  <c r="AC89" s="1"/>
  <c r="AC90" s="1"/>
  <c r="AC91" s="1"/>
  <c r="AC92" s="1"/>
  <c r="AC93" s="1"/>
  <c r="AC94" s="1"/>
  <c r="AC95" s="1"/>
  <c r="AC96" s="1"/>
  <c r="AC97" s="1"/>
  <c r="AC98" s="1"/>
  <c r="AC99" s="1"/>
  <c r="AC100" s="1"/>
  <c r="AC101" s="1"/>
  <c r="AC102" s="1"/>
  <c r="AC103" s="1"/>
  <c r="AC104" s="1"/>
  <c r="AC105" s="1"/>
  <c r="AC106" s="1"/>
  <c r="AC107" s="1"/>
  <c r="AC108" s="1"/>
  <c r="AC109" s="1"/>
  <c r="AC110" s="1"/>
  <c r="AC111" s="1"/>
  <c r="AC112" s="1"/>
  <c r="AC113" s="1"/>
  <c r="AC114" s="1"/>
  <c r="AC115" s="1"/>
  <c r="AC116" s="1"/>
  <c r="AC117" s="1"/>
  <c r="AC118" s="1"/>
  <c r="AC119" s="1"/>
  <c r="AC120" s="1"/>
  <c r="AC121" s="1"/>
  <c r="AC122" s="1"/>
  <c r="AC123" s="1"/>
  <c r="AC124" s="1"/>
  <c r="AC125" s="1"/>
  <c r="AC126" s="1"/>
  <c r="AC127" s="1"/>
  <c r="AC128" s="1"/>
  <c r="AC129" s="1"/>
  <c r="AC130" s="1"/>
  <c r="AC131" s="1"/>
  <c r="AC132" s="1"/>
  <c r="AC133" s="1"/>
  <c r="AC134" s="1"/>
  <c r="AC135" s="1"/>
  <c r="AC136" s="1"/>
  <c r="AC137" s="1"/>
  <c r="E26" i="7"/>
  <c r="E17" s="1"/>
  <c r="S17"/>
  <c r="S17" i="6"/>
  <c r="E17"/>
  <c r="V14" l="1"/>
  <c r="V12"/>
  <c r="U12"/>
  <c r="U13" s="1"/>
  <c r="V13"/>
  <c r="N3" i="7"/>
  <c r="H21"/>
  <c r="F24"/>
  <c r="H23" s="1"/>
  <c r="H22"/>
  <c r="H20"/>
  <c r="AB3"/>
  <c r="O4"/>
  <c r="O5" s="1"/>
  <c r="O6" s="1"/>
  <c r="O7" s="1"/>
  <c r="O8" s="1"/>
  <c r="O9" s="1"/>
  <c r="O10" s="1"/>
  <c r="O11" s="1"/>
  <c r="O12" s="1"/>
  <c r="O13" s="1"/>
  <c r="O14" s="1"/>
  <c r="O15" s="1"/>
  <c r="O16" s="1"/>
  <c r="O17" s="1"/>
  <c r="O18" s="1"/>
  <c r="O19" s="1"/>
  <c r="O20" s="1"/>
  <c r="O21" s="1"/>
  <c r="O22" s="1"/>
  <c r="O23" s="1"/>
  <c r="O24" s="1"/>
  <c r="O25" s="1"/>
  <c r="O26" s="1"/>
  <c r="O27" s="1"/>
  <c r="O28" s="1"/>
  <c r="O29" s="1"/>
  <c r="O30" s="1"/>
  <c r="O31" s="1"/>
  <c r="O32" s="1"/>
  <c r="O33" s="1"/>
  <c r="O34" s="1"/>
  <c r="O35" s="1"/>
  <c r="O36" s="1"/>
  <c r="O37" s="1"/>
  <c r="O38" s="1"/>
  <c r="O39" s="1"/>
  <c r="O40" s="1"/>
  <c r="O41" s="1"/>
  <c r="O42" s="1"/>
  <c r="O43" s="1"/>
  <c r="O44" s="1"/>
  <c r="O45" s="1"/>
  <c r="O46" s="1"/>
  <c r="O47" s="1"/>
  <c r="O48" s="1"/>
  <c r="O49" s="1"/>
  <c r="O50" s="1"/>
  <c r="O51" s="1"/>
  <c r="O52" s="1"/>
  <c r="O53" s="1"/>
  <c r="O54" s="1"/>
  <c r="O55" s="1"/>
  <c r="O56" s="1"/>
  <c r="O57" s="1"/>
  <c r="O58" s="1"/>
  <c r="O59" s="1"/>
  <c r="O60" s="1"/>
  <c r="O61" s="1"/>
  <c r="O62" s="1"/>
  <c r="O63" s="1"/>
  <c r="O64" s="1"/>
  <c r="O65" s="1"/>
  <c r="O66" s="1"/>
  <c r="O67" s="1"/>
  <c r="O68" s="1"/>
  <c r="O69" s="1"/>
  <c r="O70" s="1"/>
  <c r="O71" s="1"/>
  <c r="O72" s="1"/>
  <c r="O73" s="1"/>
  <c r="O74" s="1"/>
  <c r="O75" s="1"/>
  <c r="O76" s="1"/>
  <c r="O77" s="1"/>
  <c r="O78" s="1"/>
  <c r="O79" s="1"/>
  <c r="O80" s="1"/>
  <c r="O81" s="1"/>
  <c r="O82" s="1"/>
  <c r="O83" s="1"/>
  <c r="O84" s="1"/>
  <c r="O85" s="1"/>
  <c r="O86" s="1"/>
  <c r="O87" s="1"/>
  <c r="O88" s="1"/>
  <c r="O89" s="1"/>
  <c r="O90" s="1"/>
  <c r="O91" s="1"/>
  <c r="O92" s="1"/>
  <c r="O93" s="1"/>
  <c r="O94" s="1"/>
  <c r="O95" s="1"/>
  <c r="O96" s="1"/>
  <c r="O97" s="1"/>
  <c r="O98" s="1"/>
  <c r="O99" s="1"/>
  <c r="O100" s="1"/>
  <c r="O101" s="1"/>
  <c r="O102" s="1"/>
  <c r="O103" s="1"/>
  <c r="O104" s="1"/>
  <c r="O105" s="1"/>
  <c r="O106" s="1"/>
  <c r="O107" s="1"/>
  <c r="O108" s="1"/>
  <c r="O109" s="1"/>
  <c r="O110" s="1"/>
  <c r="O111" s="1"/>
  <c r="O112" s="1"/>
  <c r="O113" s="1"/>
  <c r="O114" s="1"/>
  <c r="O115" s="1"/>
  <c r="O116" s="1"/>
  <c r="O117" s="1"/>
  <c r="O118" s="1"/>
  <c r="O119" s="1"/>
  <c r="O120" s="1"/>
  <c r="O121" s="1"/>
  <c r="O122" s="1"/>
  <c r="O123" s="1"/>
  <c r="O124" s="1"/>
  <c r="O125" s="1"/>
  <c r="O126" s="1"/>
  <c r="O127" s="1"/>
  <c r="O128" s="1"/>
  <c r="O129" s="1"/>
  <c r="O130" s="1"/>
  <c r="O131" s="1"/>
  <c r="O132" s="1"/>
  <c r="O133" s="1"/>
  <c r="O134" s="1"/>
  <c r="O135" s="1"/>
  <c r="O136" s="1"/>
  <c r="O137" s="1"/>
  <c r="O138" s="1"/>
  <c r="O139" s="1"/>
  <c r="O140" s="1"/>
  <c r="O141" s="1"/>
  <c r="O142" s="1"/>
  <c r="O143" s="1"/>
  <c r="O144" s="1"/>
  <c r="O145" s="1"/>
  <c r="O146" s="1"/>
  <c r="O147" s="1"/>
  <c r="O148" s="1"/>
  <c r="O149" s="1"/>
  <c r="O150" s="1"/>
  <c r="O151" s="1"/>
  <c r="O152" s="1"/>
  <c r="O153" s="1"/>
  <c r="O154" s="1"/>
  <c r="O155" s="1"/>
  <c r="O156" s="1"/>
  <c r="O157" s="1"/>
  <c r="O158" s="1"/>
  <c r="O159" s="1"/>
  <c r="O160" s="1"/>
  <c r="O161" s="1"/>
  <c r="O162" s="1"/>
  <c r="O163" s="1"/>
  <c r="O164" s="1"/>
  <c r="O165" s="1"/>
  <c r="O166" s="1"/>
  <c r="O167" s="1"/>
  <c r="G6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01" s="1"/>
  <c r="G102" s="1"/>
  <c r="G103" s="1"/>
  <c r="G104" s="1"/>
  <c r="G105" s="1"/>
  <c r="G106" s="1"/>
  <c r="G107" s="1"/>
  <c r="G108" s="1"/>
  <c r="G109" s="1"/>
  <c r="G110" s="1"/>
  <c r="G111" s="1"/>
  <c r="G112" s="1"/>
  <c r="G113" s="1"/>
  <c r="G114" s="1"/>
  <c r="G115" s="1"/>
  <c r="G116" s="1"/>
  <c r="G117" s="1"/>
  <c r="G118" s="1"/>
  <c r="G119" s="1"/>
  <c r="G120" s="1"/>
  <c r="G121" s="1"/>
  <c r="G122" s="1"/>
  <c r="G123" s="1"/>
  <c r="G124" s="1"/>
  <c r="G125" s="1"/>
  <c r="G126" s="1"/>
  <c r="G127" s="1"/>
  <c r="G128" s="1"/>
  <c r="G129" s="1"/>
  <c r="G130" s="1"/>
  <c r="G131" s="1"/>
  <c r="G132" s="1"/>
  <c r="G133" s="1"/>
  <c r="G134" s="1"/>
  <c r="G135" s="1"/>
  <c r="G136" s="1"/>
  <c r="G137" s="1"/>
  <c r="G138" s="1"/>
  <c r="G139" s="1"/>
  <c r="G140" s="1"/>
  <c r="G141" s="1"/>
  <c r="G142" s="1"/>
  <c r="G143" s="1"/>
  <c r="G144" s="1"/>
  <c r="G145" s="1"/>
  <c r="G146" s="1"/>
  <c r="G147" s="1"/>
  <c r="G148" s="1"/>
  <c r="G149" s="1"/>
  <c r="G150" s="1"/>
  <c r="G151" s="1"/>
  <c r="G152" s="1"/>
  <c r="G153" s="1"/>
  <c r="G154" s="1"/>
  <c r="G155" s="1"/>
  <c r="G156" s="1"/>
  <c r="G157" s="1"/>
  <c r="G158" s="1"/>
  <c r="G159" s="1"/>
  <c r="G160" s="1"/>
  <c r="G161" s="1"/>
  <c r="G162" s="1"/>
  <c r="G163" s="1"/>
  <c r="G164" s="1"/>
  <c r="G165" s="1"/>
  <c r="G166" s="1"/>
  <c r="G167" s="1"/>
  <c r="N5"/>
  <c r="AB3" i="6"/>
  <c r="N3"/>
  <c r="N360"/>
  <c r="G361"/>
  <c r="F35"/>
  <c r="N359"/>
  <c r="N4"/>
  <c r="AB11"/>
  <c r="AB9"/>
  <c r="AB7"/>
  <c r="AB5"/>
  <c r="AB12"/>
  <c r="AB10"/>
  <c r="AB8"/>
  <c r="AB6"/>
  <c r="AB4"/>
  <c r="N6" i="7"/>
  <c r="AB4"/>
  <c r="U14" i="6" l="1"/>
  <c r="AB13"/>
  <c r="W13"/>
  <c r="F25" i="7"/>
  <c r="H24" s="1"/>
  <c r="N4"/>
  <c r="F36" i="6"/>
  <c r="H35" s="1"/>
  <c r="N361"/>
  <c r="G362"/>
  <c r="N5"/>
  <c r="AB5" i="7"/>
  <c r="N7"/>
  <c r="U15" i="6" l="1"/>
  <c r="AB14"/>
  <c r="F26" i="7"/>
  <c r="H25"/>
  <c r="I24" s="1"/>
  <c r="N362" i="6"/>
  <c r="G363"/>
  <c r="F37"/>
  <c r="H36" s="1"/>
  <c r="N6"/>
  <c r="AB6" i="7"/>
  <c r="N8"/>
  <c r="U16" i="6" l="1"/>
  <c r="AB15"/>
  <c r="F27" i="7"/>
  <c r="H37" i="6"/>
  <c r="F38"/>
  <c r="N363"/>
  <c r="G364"/>
  <c r="N7"/>
  <c r="N9" i="7"/>
  <c r="AB7"/>
  <c r="U17" i="6" l="1"/>
  <c r="AB16"/>
  <c r="F28" i="7"/>
  <c r="H26"/>
  <c r="N364" i="6"/>
  <c r="G365"/>
  <c r="F39"/>
  <c r="H38" s="1"/>
  <c r="N8"/>
  <c r="AB8" i="7"/>
  <c r="N10"/>
  <c r="U18" i="6" l="1"/>
  <c r="AB17"/>
  <c r="I25" i="7"/>
  <c r="F29"/>
  <c r="H27"/>
  <c r="F40" i="6"/>
  <c r="H39" s="1"/>
  <c r="N365"/>
  <c r="G366"/>
  <c r="N9"/>
  <c r="V12" i="7"/>
  <c r="N11"/>
  <c r="AB9"/>
  <c r="U19" i="6" l="1"/>
  <c r="AB18"/>
  <c r="F30" i="7"/>
  <c r="I26"/>
  <c r="H28"/>
  <c r="I27" s="1"/>
  <c r="N366" i="6"/>
  <c r="G367"/>
  <c r="F41"/>
  <c r="H40" s="1"/>
  <c r="N10"/>
  <c r="V13" i="7"/>
  <c r="AB10"/>
  <c r="N12"/>
  <c r="V14"/>
  <c r="U20" i="6" l="1"/>
  <c r="AB19"/>
  <c r="I39"/>
  <c r="F31" i="7"/>
  <c r="J24"/>
  <c r="H29"/>
  <c r="F42" i="6"/>
  <c r="H41" s="1"/>
  <c r="N367"/>
  <c r="G368"/>
  <c r="N368" s="1"/>
  <c r="N11"/>
  <c r="N13" i="7"/>
  <c r="AB11"/>
  <c r="I40" i="6" l="1"/>
  <c r="U21"/>
  <c r="AB20"/>
  <c r="L24" i="7"/>
  <c r="F32"/>
  <c r="J25"/>
  <c r="I28"/>
  <c r="H30"/>
  <c r="F43" i="6"/>
  <c r="H42"/>
  <c r="N12"/>
  <c r="AB12" i="7"/>
  <c r="N14"/>
  <c r="V11" i="6"/>
  <c r="W12" s="1"/>
  <c r="I41" l="1"/>
  <c r="U22"/>
  <c r="AB21"/>
  <c r="J26" i="7"/>
  <c r="I29"/>
  <c r="L25"/>
  <c r="F33"/>
  <c r="H32" s="1"/>
  <c r="H31"/>
  <c r="F44" i="6"/>
  <c r="H43" s="1"/>
  <c r="N13"/>
  <c r="N15" i="7"/>
  <c r="AB13"/>
  <c r="J39" i="6" l="1"/>
  <c r="U23"/>
  <c r="AB22"/>
  <c r="I42"/>
  <c r="J28" i="7"/>
  <c r="J27"/>
  <c r="L26"/>
  <c r="I30"/>
  <c r="I31"/>
  <c r="F34"/>
  <c r="H33"/>
  <c r="F45" i="6"/>
  <c r="H44"/>
  <c r="N14"/>
  <c r="V17" i="7"/>
  <c r="AB14"/>
  <c r="N16"/>
  <c r="V18"/>
  <c r="L39" i="6" l="1"/>
  <c r="K39"/>
  <c r="U24"/>
  <c r="AB23"/>
  <c r="I43"/>
  <c r="W19" i="7"/>
  <c r="W17"/>
  <c r="W16"/>
  <c r="W18"/>
  <c r="X16"/>
  <c r="X17"/>
  <c r="J29"/>
  <c r="L28"/>
  <c r="F35"/>
  <c r="H34"/>
  <c r="L27"/>
  <c r="I32"/>
  <c r="F46" i="6"/>
  <c r="H45" s="1"/>
  <c r="N15"/>
  <c r="AB15" i="7"/>
  <c r="N17"/>
  <c r="I44" i="6" l="1"/>
  <c r="U25"/>
  <c r="AB24"/>
  <c r="Z16" i="7"/>
  <c r="Z17"/>
  <c r="J30"/>
  <c r="L29"/>
  <c r="I33"/>
  <c r="F36"/>
  <c r="H35"/>
  <c r="F47" i="6"/>
  <c r="H46" s="1"/>
  <c r="N16"/>
  <c r="AB16" i="7"/>
  <c r="N18"/>
  <c r="V15" i="6"/>
  <c r="W14" l="1"/>
  <c r="U26"/>
  <c r="AB25"/>
  <c r="I45"/>
  <c r="J31" i="7"/>
  <c r="L30"/>
  <c r="I34"/>
  <c r="F37"/>
  <c r="H36"/>
  <c r="F48" i="6"/>
  <c r="H47" s="1"/>
  <c r="N17"/>
  <c r="N19" i="7"/>
  <c r="AB17"/>
  <c r="V16" i="6"/>
  <c r="X12" l="1"/>
  <c r="W15"/>
  <c r="U27"/>
  <c r="AB26"/>
  <c r="I46"/>
  <c r="F38" i="7"/>
  <c r="H37"/>
  <c r="L31"/>
  <c r="J32"/>
  <c r="I35"/>
  <c r="F49" i="6"/>
  <c r="H48" s="1"/>
  <c r="N18"/>
  <c r="AB18" i="7"/>
  <c r="N20"/>
  <c r="V22"/>
  <c r="V17" i="6"/>
  <c r="V18"/>
  <c r="X13" l="1"/>
  <c r="W16"/>
  <c r="W17"/>
  <c r="U28"/>
  <c r="AB27"/>
  <c r="Z12"/>
  <c r="Y12"/>
  <c r="I47"/>
  <c r="X14"/>
  <c r="W21" i="7"/>
  <c r="X18"/>
  <c r="L32"/>
  <c r="J33"/>
  <c r="I36"/>
  <c r="F39"/>
  <c r="H38"/>
  <c r="F50" i="6"/>
  <c r="H49" s="1"/>
  <c r="N19"/>
  <c r="N21" i="7"/>
  <c r="AB19"/>
  <c r="V23"/>
  <c r="V19" i="6"/>
  <c r="Z14" l="1"/>
  <c r="Y14"/>
  <c r="U29"/>
  <c r="AB28"/>
  <c r="Z13"/>
  <c r="Y13"/>
  <c r="I48"/>
  <c r="X15"/>
  <c r="W18"/>
  <c r="Z18" i="7"/>
  <c r="W22"/>
  <c r="X19"/>
  <c r="F40"/>
  <c r="H39"/>
  <c r="L33"/>
  <c r="J34"/>
  <c r="I37"/>
  <c r="F51" i="6"/>
  <c r="H50" s="1"/>
  <c r="N20"/>
  <c r="AB20" i="7"/>
  <c r="N22"/>
  <c r="Z15" i="6" l="1"/>
  <c r="Y15"/>
  <c r="U30"/>
  <c r="AB29"/>
  <c r="I49"/>
  <c r="Z19" i="7"/>
  <c r="J35"/>
  <c r="I38"/>
  <c r="L34"/>
  <c r="F41"/>
  <c r="H40"/>
  <c r="F52" i="6"/>
  <c r="H51" s="1"/>
  <c r="N21"/>
  <c r="V22"/>
  <c r="V23"/>
  <c r="V24" i="7"/>
  <c r="N23"/>
  <c r="AB21"/>
  <c r="V21" i="6"/>
  <c r="V20"/>
  <c r="J47" l="1"/>
  <c r="I50"/>
  <c r="X16"/>
  <c r="W21"/>
  <c r="W20"/>
  <c r="W19"/>
  <c r="U31"/>
  <c r="AB30"/>
  <c r="W22"/>
  <c r="X20" i="7"/>
  <c r="W23"/>
  <c r="F42"/>
  <c r="H41"/>
  <c r="L35"/>
  <c r="I39"/>
  <c r="J36"/>
  <c r="F53" i="6"/>
  <c r="H52" s="1"/>
  <c r="N22"/>
  <c r="V24"/>
  <c r="V25" i="7"/>
  <c r="AB22"/>
  <c r="N24"/>
  <c r="X17" i="6"/>
  <c r="U32" l="1"/>
  <c r="AB31"/>
  <c r="K47"/>
  <c r="L47"/>
  <c r="I51"/>
  <c r="Z17"/>
  <c r="Y17"/>
  <c r="J48"/>
  <c r="Z16"/>
  <c r="Y16"/>
  <c r="W23"/>
  <c r="W24" i="7"/>
  <c r="Z20"/>
  <c r="X21"/>
  <c r="L36"/>
  <c r="J37"/>
  <c r="I40"/>
  <c r="F43"/>
  <c r="H42"/>
  <c r="F54" i="6"/>
  <c r="H53" s="1"/>
  <c r="N23"/>
  <c r="V25"/>
  <c r="V26" i="7"/>
  <c r="N25"/>
  <c r="AB23"/>
  <c r="X18" i="6"/>
  <c r="Z18" l="1"/>
  <c r="Y18"/>
  <c r="K48"/>
  <c r="L48"/>
  <c r="I52"/>
  <c r="J49"/>
  <c r="U33"/>
  <c r="AB32"/>
  <c r="W24"/>
  <c r="W25" i="7"/>
  <c r="Z21"/>
  <c r="X22"/>
  <c r="F44"/>
  <c r="H43" s="1"/>
  <c r="L37"/>
  <c r="J38"/>
  <c r="I41"/>
  <c r="F55" i="6"/>
  <c r="H54" s="1"/>
  <c r="N24"/>
  <c r="V26"/>
  <c r="V27" i="7"/>
  <c r="AB24"/>
  <c r="N26"/>
  <c r="X19" i="6"/>
  <c r="J50" l="1"/>
  <c r="I53"/>
  <c r="Z19"/>
  <c r="Y19"/>
  <c r="K49"/>
  <c r="L49"/>
  <c r="U34"/>
  <c r="AB33"/>
  <c r="W25"/>
  <c r="W28" i="7"/>
  <c r="X26"/>
  <c r="Z22"/>
  <c r="W26"/>
  <c r="X23"/>
  <c r="W27"/>
  <c r="X25"/>
  <c r="X24"/>
  <c r="J39"/>
  <c r="I42"/>
  <c r="L38"/>
  <c r="F45"/>
  <c r="H44"/>
  <c r="F56" i="6"/>
  <c r="H55" s="1"/>
  <c r="N25"/>
  <c r="V27"/>
  <c r="X22"/>
  <c r="N27" i="7"/>
  <c r="AB25"/>
  <c r="X20" i="6"/>
  <c r="Z20" l="1"/>
  <c r="Y20"/>
  <c r="U35"/>
  <c r="AB34"/>
  <c r="K50"/>
  <c r="L50"/>
  <c r="Z22"/>
  <c r="Y22"/>
  <c r="J51"/>
  <c r="W26"/>
  <c r="I54"/>
  <c r="Z24" i="7"/>
  <c r="Z25"/>
  <c r="Z23"/>
  <c r="Z26"/>
  <c r="F46"/>
  <c r="H45"/>
  <c r="L39"/>
  <c r="I43"/>
  <c r="J40"/>
  <c r="F57" i="6"/>
  <c r="H56"/>
  <c r="I55" s="1"/>
  <c r="N26"/>
  <c r="V28"/>
  <c r="V29"/>
  <c r="X23"/>
  <c r="AB26" i="7"/>
  <c r="N28"/>
  <c r="X21" i="6"/>
  <c r="Z21" l="1"/>
  <c r="Y21"/>
  <c r="Y23"/>
  <c r="Z23"/>
  <c r="K51"/>
  <c r="L51"/>
  <c r="J52"/>
  <c r="U36"/>
  <c r="AB35"/>
  <c r="X25"/>
  <c r="W27"/>
  <c r="X24"/>
  <c r="W28"/>
  <c r="J41" i="7"/>
  <c r="I44"/>
  <c r="L40"/>
  <c r="F47"/>
  <c r="H46"/>
  <c r="F58" i="6"/>
  <c r="H57" s="1"/>
  <c r="N27"/>
  <c r="N29" i="7"/>
  <c r="AB27"/>
  <c r="Y24" i="6" l="1"/>
  <c r="Z24"/>
  <c r="Y25"/>
  <c r="Z25"/>
  <c r="K52"/>
  <c r="L52"/>
  <c r="I57"/>
  <c r="J53"/>
  <c r="U37"/>
  <c r="AB36"/>
  <c r="I56"/>
  <c r="F48" i="7"/>
  <c r="H47"/>
  <c r="L41"/>
  <c r="I45"/>
  <c r="J42"/>
  <c r="F59" i="6"/>
  <c r="H58" s="1"/>
  <c r="N28"/>
  <c r="V31"/>
  <c r="V30"/>
  <c r="V31" i="7"/>
  <c r="N30"/>
  <c r="AB28"/>
  <c r="X27" i="6" l="1"/>
  <c r="U38"/>
  <c r="AB37"/>
  <c r="X26"/>
  <c r="W29"/>
  <c r="W30"/>
  <c r="J54"/>
  <c r="K53"/>
  <c r="L53"/>
  <c r="W30" i="7"/>
  <c r="X27"/>
  <c r="J43"/>
  <c r="I46"/>
  <c r="L42"/>
  <c r="F49"/>
  <c r="H48"/>
  <c r="F60" i="6"/>
  <c r="H59" s="1"/>
  <c r="N29"/>
  <c r="V32"/>
  <c r="V32" i="7"/>
  <c r="AB29"/>
  <c r="N31"/>
  <c r="X28" i="6" l="1"/>
  <c r="Y26"/>
  <c r="Z26"/>
  <c r="U39"/>
  <c r="AB38"/>
  <c r="J55"/>
  <c r="K54"/>
  <c r="L54"/>
  <c r="Y27"/>
  <c r="Z27"/>
  <c r="W31"/>
  <c r="I58"/>
  <c r="W32"/>
  <c r="W31" i="7"/>
  <c r="Z27"/>
  <c r="X28"/>
  <c r="F50"/>
  <c r="H49"/>
  <c r="L43"/>
  <c r="I47"/>
  <c r="J44"/>
  <c r="F61" i="6"/>
  <c r="H60"/>
  <c r="N30"/>
  <c r="V33"/>
  <c r="V33" i="7"/>
  <c r="N32"/>
  <c r="AB30"/>
  <c r="J56" i="6" l="1"/>
  <c r="K55"/>
  <c r="L55"/>
  <c r="U40"/>
  <c r="AB39"/>
  <c r="X29"/>
  <c r="Y28"/>
  <c r="Z28"/>
  <c r="I59"/>
  <c r="W32" i="7"/>
  <c r="X29"/>
  <c r="Z28"/>
  <c r="J45"/>
  <c r="I48"/>
  <c r="L44"/>
  <c r="F51"/>
  <c r="H50"/>
  <c r="F62" i="6"/>
  <c r="H61" s="1"/>
  <c r="N31"/>
  <c r="V34" i="7"/>
  <c r="AB31"/>
  <c r="N33"/>
  <c r="J57" i="6" l="1"/>
  <c r="K56"/>
  <c r="L56"/>
  <c r="I60"/>
  <c r="Y29"/>
  <c r="Z29"/>
  <c r="U41"/>
  <c r="AB40"/>
  <c r="X30" i="7"/>
  <c r="W33"/>
  <c r="Z29"/>
  <c r="F52"/>
  <c r="F53" s="1"/>
  <c r="F54" s="1"/>
  <c r="F55" s="1"/>
  <c r="F56" s="1"/>
  <c r="F57" s="1"/>
  <c r="F58" s="1"/>
  <c r="F59" s="1"/>
  <c r="F60" s="1"/>
  <c r="F61" s="1"/>
  <c r="H51"/>
  <c r="L45"/>
  <c r="I49"/>
  <c r="J46"/>
  <c r="F63" i="6"/>
  <c r="H62" s="1"/>
  <c r="N32"/>
  <c r="V35"/>
  <c r="V34"/>
  <c r="V35" i="7"/>
  <c r="N34"/>
  <c r="AB32"/>
  <c r="J58" i="6" l="1"/>
  <c r="U42"/>
  <c r="AB41"/>
  <c r="K57"/>
  <c r="L57"/>
  <c r="X30"/>
  <c r="W33"/>
  <c r="X31"/>
  <c r="W34"/>
  <c r="I61"/>
  <c r="W34" i="7"/>
  <c r="X31"/>
  <c r="Z30"/>
  <c r="H52"/>
  <c r="J47"/>
  <c r="I50"/>
  <c r="L46"/>
  <c r="F62"/>
  <c r="F63" s="1"/>
  <c r="H61"/>
  <c r="I51"/>
  <c r="F64" i="6"/>
  <c r="H63" s="1"/>
  <c r="N33"/>
  <c r="V36"/>
  <c r="V36" i="7"/>
  <c r="AB33"/>
  <c r="N35"/>
  <c r="J59" i="6" l="1"/>
  <c r="K58"/>
  <c r="L58"/>
  <c r="X32"/>
  <c r="I62"/>
  <c r="Y31"/>
  <c r="Z31"/>
  <c r="Y30"/>
  <c r="Z30"/>
  <c r="U43"/>
  <c r="AB42"/>
  <c r="W35"/>
  <c r="Z31" i="7"/>
  <c r="X32"/>
  <c r="W35"/>
  <c r="H53"/>
  <c r="J48"/>
  <c r="I52"/>
  <c r="F64"/>
  <c r="H63"/>
  <c r="H62" s="1"/>
  <c r="L47"/>
  <c r="F65" i="6"/>
  <c r="H64" s="1"/>
  <c r="N34"/>
  <c r="V37" i="7"/>
  <c r="N36"/>
  <c r="AB34"/>
  <c r="J60" i="6" l="1"/>
  <c r="U44"/>
  <c r="AB43"/>
  <c r="Y32"/>
  <c r="Z32"/>
  <c r="K59"/>
  <c r="L59"/>
  <c r="I63"/>
  <c r="X33" i="7"/>
  <c r="W36"/>
  <c r="Z32"/>
  <c r="I62"/>
  <c r="F65"/>
  <c r="H64"/>
  <c r="L48"/>
  <c r="H54"/>
  <c r="J49"/>
  <c r="I53"/>
  <c r="F66" i="6"/>
  <c r="H65" s="1"/>
  <c r="N35"/>
  <c r="V37"/>
  <c r="V38"/>
  <c r="V39"/>
  <c r="V38" i="7"/>
  <c r="AB35"/>
  <c r="N37"/>
  <c r="W38" i="6" l="1"/>
  <c r="X35"/>
  <c r="W37"/>
  <c r="X33"/>
  <c r="W36"/>
  <c r="K60"/>
  <c r="L60"/>
  <c r="X34"/>
  <c r="J61"/>
  <c r="U45"/>
  <c r="AB44"/>
  <c r="I64"/>
  <c r="X34" i="7"/>
  <c r="Z33"/>
  <c r="W37"/>
  <c r="I63"/>
  <c r="L49"/>
  <c r="H55"/>
  <c r="J50"/>
  <c r="F66"/>
  <c r="H65"/>
  <c r="I54"/>
  <c r="V39"/>
  <c r="W39" s="1"/>
  <c r="F67" i="6"/>
  <c r="N36"/>
  <c r="V40"/>
  <c r="V40" i="7"/>
  <c r="V41"/>
  <c r="N38"/>
  <c r="AB36"/>
  <c r="U46" i="6" l="1"/>
  <c r="AB45"/>
  <c r="Y34"/>
  <c r="Z34"/>
  <c r="Y33"/>
  <c r="Z33"/>
  <c r="W39"/>
  <c r="K61"/>
  <c r="L61"/>
  <c r="Y35"/>
  <c r="Z35"/>
  <c r="X36"/>
  <c r="X36" i="7"/>
  <c r="X37"/>
  <c r="Z34"/>
  <c r="W40"/>
  <c r="X35"/>
  <c r="W38"/>
  <c r="F67"/>
  <c r="H66" s="1"/>
  <c r="L50"/>
  <c r="I64"/>
  <c r="H56"/>
  <c r="J51"/>
  <c r="J52"/>
  <c r="F68" i="6"/>
  <c r="H67" s="1"/>
  <c r="H66"/>
  <c r="N37"/>
  <c r="V42"/>
  <c r="V41"/>
  <c r="V42" i="7"/>
  <c r="V43"/>
  <c r="X39" s="1"/>
  <c r="AB37"/>
  <c r="N39"/>
  <c r="J63" i="6" l="1"/>
  <c r="Y36"/>
  <c r="Z36"/>
  <c r="X37"/>
  <c r="W41"/>
  <c r="J62"/>
  <c r="I66"/>
  <c r="I65"/>
  <c r="U47"/>
  <c r="AB46"/>
  <c r="W40"/>
  <c r="X38"/>
  <c r="Z39" i="7"/>
  <c r="X38"/>
  <c r="Z36"/>
  <c r="W41"/>
  <c r="Z35"/>
  <c r="Z37"/>
  <c r="W42"/>
  <c r="I65"/>
  <c r="L51"/>
  <c r="L52"/>
  <c r="H57"/>
  <c r="I55"/>
  <c r="F68"/>
  <c r="H67"/>
  <c r="F69" i="6"/>
  <c r="H68"/>
  <c r="N38"/>
  <c r="V44" i="7"/>
  <c r="N40"/>
  <c r="AB38"/>
  <c r="Y38" i="6" l="1"/>
  <c r="Z38"/>
  <c r="K62"/>
  <c r="L62"/>
  <c r="Y37"/>
  <c r="Z37"/>
  <c r="I67"/>
  <c r="J64"/>
  <c r="U48"/>
  <c r="AB47"/>
  <c r="K63"/>
  <c r="L63"/>
  <c r="Z38" i="7"/>
  <c r="W43"/>
  <c r="X40"/>
  <c r="F69"/>
  <c r="H68"/>
  <c r="H58"/>
  <c r="J53"/>
  <c r="J54"/>
  <c r="I56"/>
  <c r="I66"/>
  <c r="F70" i="6"/>
  <c r="H69" s="1"/>
  <c r="N39"/>
  <c r="V44"/>
  <c r="V43"/>
  <c r="V45" i="7"/>
  <c r="N41"/>
  <c r="W43" i="6" l="1"/>
  <c r="X40"/>
  <c r="X39"/>
  <c r="W42"/>
  <c r="J65"/>
  <c r="K64"/>
  <c r="L64"/>
  <c r="I68"/>
  <c r="U49"/>
  <c r="AB48"/>
  <c r="Z40" i="7"/>
  <c r="W44"/>
  <c r="X41"/>
  <c r="L54"/>
  <c r="L53"/>
  <c r="H59"/>
  <c r="J55"/>
  <c r="F70"/>
  <c r="H69"/>
  <c r="I57"/>
  <c r="I67"/>
  <c r="AB39"/>
  <c r="F71" i="6"/>
  <c r="H70" s="1"/>
  <c r="N40"/>
  <c r="V45"/>
  <c r="V46" i="7"/>
  <c r="N42"/>
  <c r="Y39" i="6" l="1"/>
  <c r="Z39"/>
  <c r="X41"/>
  <c r="W44"/>
  <c r="J66"/>
  <c r="U50"/>
  <c r="AB49"/>
  <c r="K65"/>
  <c r="L65"/>
  <c r="Y40"/>
  <c r="Z40"/>
  <c r="I69"/>
  <c r="Z41" i="7"/>
  <c r="X42"/>
  <c r="W45"/>
  <c r="F71"/>
  <c r="H70"/>
  <c r="I68"/>
  <c r="J65"/>
  <c r="L55"/>
  <c r="H60"/>
  <c r="I60"/>
  <c r="J63"/>
  <c r="J61"/>
  <c r="I58"/>
  <c r="J59"/>
  <c r="AB40"/>
  <c r="F72" i="6"/>
  <c r="H71" s="1"/>
  <c r="N41"/>
  <c r="V46"/>
  <c r="V47"/>
  <c r="V47" i="7"/>
  <c r="N43"/>
  <c r="J40" i="6"/>
  <c r="X43" l="1"/>
  <c r="J67"/>
  <c r="K66"/>
  <c r="L66"/>
  <c r="W45"/>
  <c r="K40"/>
  <c r="L40"/>
  <c r="U51"/>
  <c r="AB50"/>
  <c r="Y41"/>
  <c r="Z41"/>
  <c r="X42"/>
  <c r="I70"/>
  <c r="W46"/>
  <c r="Z42" i="7"/>
  <c r="X43"/>
  <c r="W46"/>
  <c r="J66"/>
  <c r="L59"/>
  <c r="L61"/>
  <c r="L65"/>
  <c r="L63"/>
  <c r="I61"/>
  <c r="J64"/>
  <c r="J56"/>
  <c r="J57"/>
  <c r="J62"/>
  <c r="I59"/>
  <c r="J60"/>
  <c r="J58"/>
  <c r="F72"/>
  <c r="H71" s="1"/>
  <c r="I69"/>
  <c r="AB41"/>
  <c r="F73" i="6"/>
  <c r="H72" s="1"/>
  <c r="N42"/>
  <c r="V48"/>
  <c r="V48" i="7"/>
  <c r="N44"/>
  <c r="J41" i="6"/>
  <c r="J68" l="1"/>
  <c r="I71"/>
  <c r="K41"/>
  <c r="L41"/>
  <c r="K67"/>
  <c r="L67"/>
  <c r="X44"/>
  <c r="Y42"/>
  <c r="Z42"/>
  <c r="U52"/>
  <c r="AB51"/>
  <c r="Y43"/>
  <c r="Z43"/>
  <c r="W47"/>
  <c r="Z43" i="7"/>
  <c r="W47"/>
  <c r="X44"/>
  <c r="J67"/>
  <c r="L58"/>
  <c r="L57"/>
  <c r="L64"/>
  <c r="L66"/>
  <c r="F73"/>
  <c r="H72"/>
  <c r="L60"/>
  <c r="L62"/>
  <c r="L56"/>
  <c r="I70"/>
  <c r="AB42"/>
  <c r="F74" i="6"/>
  <c r="H73" s="1"/>
  <c r="N43"/>
  <c r="V49"/>
  <c r="V49" i="7"/>
  <c r="N45"/>
  <c r="J42" i="6"/>
  <c r="K42" l="1"/>
  <c r="L42"/>
  <c r="J69"/>
  <c r="U53"/>
  <c r="AB52"/>
  <c r="Y44"/>
  <c r="Z44"/>
  <c r="K68"/>
  <c r="L68"/>
  <c r="W48"/>
  <c r="X45"/>
  <c r="I72"/>
  <c r="X45" i="7"/>
  <c r="W48"/>
  <c r="Z44"/>
  <c r="F74"/>
  <c r="H73" s="1"/>
  <c r="L67"/>
  <c r="J68"/>
  <c r="I71"/>
  <c r="AB43"/>
  <c r="F75" i="6"/>
  <c r="H74" s="1"/>
  <c r="N44"/>
  <c r="V50"/>
  <c r="V51" i="7"/>
  <c r="V52"/>
  <c r="V50"/>
  <c r="W50" s="1"/>
  <c r="N46"/>
  <c r="J43" i="6"/>
  <c r="X46" l="1"/>
  <c r="U54"/>
  <c r="AB53"/>
  <c r="W49"/>
  <c r="K43"/>
  <c r="L43"/>
  <c r="J70"/>
  <c r="Y45"/>
  <c r="Z45"/>
  <c r="K69"/>
  <c r="L69"/>
  <c r="I73"/>
  <c r="X47" i="7"/>
  <c r="X48"/>
  <c r="Z45"/>
  <c r="W49"/>
  <c r="W51"/>
  <c r="X46"/>
  <c r="J69"/>
  <c r="I72"/>
  <c r="L68"/>
  <c r="F75"/>
  <c r="H74"/>
  <c r="AB44"/>
  <c r="F76" i="6"/>
  <c r="H75" s="1"/>
  <c r="N45"/>
  <c r="V51"/>
  <c r="V53" i="7"/>
  <c r="V54"/>
  <c r="N47"/>
  <c r="J44" i="6"/>
  <c r="K44" l="1"/>
  <c r="L44"/>
  <c r="J71"/>
  <c r="K70"/>
  <c r="L70"/>
  <c r="U55"/>
  <c r="AB54"/>
  <c r="X47"/>
  <c r="Y46"/>
  <c r="Z46"/>
  <c r="I74"/>
  <c r="W50"/>
  <c r="X49" i="7"/>
  <c r="Z46"/>
  <c r="Z47"/>
  <c r="W52"/>
  <c r="Z48"/>
  <c r="X50"/>
  <c r="W53"/>
  <c r="J70"/>
  <c r="L69"/>
  <c r="I73"/>
  <c r="F76"/>
  <c r="H75" s="1"/>
  <c r="AB45"/>
  <c r="F77" i="6"/>
  <c r="H76" s="1"/>
  <c r="N46"/>
  <c r="V52"/>
  <c r="V55" i="7"/>
  <c r="W54" s="1"/>
  <c r="N48"/>
  <c r="J45" i="6"/>
  <c r="X48" l="1"/>
  <c r="Y47"/>
  <c r="Z47"/>
  <c r="U56"/>
  <c r="AB55"/>
  <c r="W51"/>
  <c r="I75"/>
  <c r="K45"/>
  <c r="L45"/>
  <c r="J72"/>
  <c r="K71"/>
  <c r="L71"/>
  <c r="Z49" i="7"/>
  <c r="Z50"/>
  <c r="X51"/>
  <c r="J71"/>
  <c r="I74"/>
  <c r="L70"/>
  <c r="F77"/>
  <c r="H76"/>
  <c r="AB46"/>
  <c r="F78" i="6"/>
  <c r="H77" s="1"/>
  <c r="I76" s="1"/>
  <c r="N47"/>
  <c r="V53"/>
  <c r="V56" i="7"/>
  <c r="N49"/>
  <c r="J46" i="6"/>
  <c r="X49" l="1"/>
  <c r="K72"/>
  <c r="L72"/>
  <c r="U57"/>
  <c r="AB56"/>
  <c r="W52"/>
  <c r="K46"/>
  <c r="L46"/>
  <c r="J73"/>
  <c r="Y48"/>
  <c r="Z48"/>
  <c r="Z51" i="7"/>
  <c r="W55"/>
  <c r="X52"/>
  <c r="J72"/>
  <c r="L71"/>
  <c r="I75"/>
  <c r="F78"/>
  <c r="H77"/>
  <c r="AB47"/>
  <c r="F79" i="6"/>
  <c r="H78" s="1"/>
  <c r="N48"/>
  <c r="V54"/>
  <c r="V57" i="7"/>
  <c r="N50"/>
  <c r="X50" i="6" l="1"/>
  <c r="K73"/>
  <c r="L73"/>
  <c r="Y49"/>
  <c r="Z49"/>
  <c r="J74"/>
  <c r="U58"/>
  <c r="AB57"/>
  <c r="W53"/>
  <c r="I77"/>
  <c r="X53" i="7"/>
  <c r="Z52"/>
  <c r="W56"/>
  <c r="J73"/>
  <c r="L72"/>
  <c r="I76"/>
  <c r="F79"/>
  <c r="F80" s="1"/>
  <c r="F81" s="1"/>
  <c r="AB48"/>
  <c r="F80" i="6"/>
  <c r="H79" s="1"/>
  <c r="N49"/>
  <c r="V58" i="7"/>
  <c r="N51"/>
  <c r="J75" i="6" l="1"/>
  <c r="U59"/>
  <c r="AB58"/>
  <c r="I78"/>
  <c r="K74"/>
  <c r="L74"/>
  <c r="Y50"/>
  <c r="Z50"/>
  <c r="W57" i="7"/>
  <c r="X54"/>
  <c r="Z53"/>
  <c r="L73"/>
  <c r="H78"/>
  <c r="F82"/>
  <c r="F83" s="1"/>
  <c r="H81"/>
  <c r="AB49"/>
  <c r="F81" i="6"/>
  <c r="H80" s="1"/>
  <c r="N50"/>
  <c r="V56"/>
  <c r="V55"/>
  <c r="V59" i="7"/>
  <c r="X55" s="1"/>
  <c r="N52"/>
  <c r="X52" i="6" l="1"/>
  <c r="K75"/>
  <c r="L75"/>
  <c r="I79"/>
  <c r="X51"/>
  <c r="W55"/>
  <c r="W54"/>
  <c r="J76"/>
  <c r="U60"/>
  <c r="AB59"/>
  <c r="Z55" i="7"/>
  <c r="Z54"/>
  <c r="W58"/>
  <c r="I80"/>
  <c r="J77"/>
  <c r="I79"/>
  <c r="J74"/>
  <c r="J75"/>
  <c r="J76"/>
  <c r="I78"/>
  <c r="I77"/>
  <c r="F84"/>
  <c r="H83" s="1"/>
  <c r="AB50"/>
  <c r="F82" i="6"/>
  <c r="H81" s="1"/>
  <c r="N51"/>
  <c r="V57"/>
  <c r="V60" i="7"/>
  <c r="X56" s="1"/>
  <c r="N53"/>
  <c r="J77" i="6" l="1"/>
  <c r="K76"/>
  <c r="L76"/>
  <c r="I80"/>
  <c r="X53"/>
  <c r="U61"/>
  <c r="AB60"/>
  <c r="Y51"/>
  <c r="Z51"/>
  <c r="Y52"/>
  <c r="Z52"/>
  <c r="W56"/>
  <c r="W59" i="7"/>
  <c r="Z56"/>
  <c r="H82"/>
  <c r="L76"/>
  <c r="L74"/>
  <c r="F85"/>
  <c r="H84"/>
  <c r="L75"/>
  <c r="L77"/>
  <c r="AB51"/>
  <c r="F83" i="6"/>
  <c r="H82" s="1"/>
  <c r="N52"/>
  <c r="V58"/>
  <c r="V61" i="7"/>
  <c r="X57" s="1"/>
  <c r="N54"/>
  <c r="X54" i="6" l="1"/>
  <c r="U62"/>
  <c r="AB61"/>
  <c r="I81"/>
  <c r="W57"/>
  <c r="J78"/>
  <c r="Y53"/>
  <c r="Z53"/>
  <c r="K77"/>
  <c r="L77"/>
  <c r="Z57" i="7"/>
  <c r="I83"/>
  <c r="I82"/>
  <c r="J78"/>
  <c r="I81"/>
  <c r="J79"/>
  <c r="J80"/>
  <c r="F86"/>
  <c r="H85" s="1"/>
  <c r="AB52"/>
  <c r="F84" i="6"/>
  <c r="H83" s="1"/>
  <c r="N53"/>
  <c r="V59"/>
  <c r="V62" i="7"/>
  <c r="X58" s="1"/>
  <c r="N55"/>
  <c r="J79" i="6" l="1"/>
  <c r="U63"/>
  <c r="AB62"/>
  <c r="I82"/>
  <c r="X55"/>
  <c r="K78"/>
  <c r="L78"/>
  <c r="Y54"/>
  <c r="Z54"/>
  <c r="W58"/>
  <c r="Z58" i="7"/>
  <c r="J81"/>
  <c r="I84"/>
  <c r="L79"/>
  <c r="F87"/>
  <c r="H86"/>
  <c r="L80"/>
  <c r="L78"/>
  <c r="AB53"/>
  <c r="F85" i="6"/>
  <c r="H84" s="1"/>
  <c r="N54"/>
  <c r="V60"/>
  <c r="V63" i="7"/>
  <c r="X59" s="1"/>
  <c r="N56"/>
  <c r="X56" i="6" l="1"/>
  <c r="Y55"/>
  <c r="Z55"/>
  <c r="U64"/>
  <c r="AB63"/>
  <c r="I83"/>
  <c r="J80"/>
  <c r="K79"/>
  <c r="L79"/>
  <c r="W59"/>
  <c r="Z59" i="7"/>
  <c r="F88"/>
  <c r="H87" s="1"/>
  <c r="L81"/>
  <c r="I85"/>
  <c r="J82"/>
  <c r="AB54"/>
  <c r="F86" i="6"/>
  <c r="H85" s="1"/>
  <c r="I84" s="1"/>
  <c r="N55"/>
  <c r="V61"/>
  <c r="S23" i="7"/>
  <c r="S20"/>
  <c r="N57"/>
  <c r="X57" i="6" l="1"/>
  <c r="U65"/>
  <c r="AB64"/>
  <c r="J81"/>
  <c r="K80"/>
  <c r="L80"/>
  <c r="Y56"/>
  <c r="Z56"/>
  <c r="W60"/>
  <c r="J83" i="7"/>
  <c r="I86"/>
  <c r="L82"/>
  <c r="F89"/>
  <c r="H88"/>
  <c r="AB55"/>
  <c r="F87" i="6"/>
  <c r="H86" s="1"/>
  <c r="N56"/>
  <c r="V62"/>
  <c r="N58" i="7"/>
  <c r="J82" i="6" l="1"/>
  <c r="K81"/>
  <c r="L81"/>
  <c r="Y57"/>
  <c r="Z57"/>
  <c r="X58"/>
  <c r="U66"/>
  <c r="AB65"/>
  <c r="I85"/>
  <c r="W61"/>
  <c r="F90" i="7"/>
  <c r="H89"/>
  <c r="L83"/>
  <c r="I87"/>
  <c r="J84"/>
  <c r="AB56"/>
  <c r="F88" i="6"/>
  <c r="H87" s="1"/>
  <c r="N57"/>
  <c r="V63"/>
  <c r="N59" i="7"/>
  <c r="X59" i="6" l="1"/>
  <c r="U67"/>
  <c r="AB66"/>
  <c r="W62"/>
  <c r="J83"/>
  <c r="Y58"/>
  <c r="Z58"/>
  <c r="K82"/>
  <c r="L82"/>
  <c r="I86"/>
  <c r="J85" i="7"/>
  <c r="I88"/>
  <c r="L84"/>
  <c r="F91"/>
  <c r="H90"/>
  <c r="AB57"/>
  <c r="F89" i="6"/>
  <c r="H88" s="1"/>
  <c r="N58"/>
  <c r="V64"/>
  <c r="N60" i="7"/>
  <c r="J84" i="6" l="1"/>
  <c r="I87"/>
  <c r="X60"/>
  <c r="U68"/>
  <c r="AB67"/>
  <c r="K83"/>
  <c r="L83"/>
  <c r="Y59"/>
  <c r="Z59"/>
  <c r="W63"/>
  <c r="F92" i="7"/>
  <c r="H91"/>
  <c r="L85"/>
  <c r="I89"/>
  <c r="J86"/>
  <c r="AB58"/>
  <c r="F90" i="6"/>
  <c r="H89" s="1"/>
  <c r="N59"/>
  <c r="V65"/>
  <c r="N61" i="7"/>
  <c r="J85" i="6" l="1"/>
  <c r="U69"/>
  <c r="AB68"/>
  <c r="K84"/>
  <c r="L84"/>
  <c r="I88"/>
  <c r="X61"/>
  <c r="Y60"/>
  <c r="Z60"/>
  <c r="W64"/>
  <c r="J87" i="7"/>
  <c r="I90"/>
  <c r="L86"/>
  <c r="F93"/>
  <c r="H92"/>
  <c r="AB59"/>
  <c r="F91" i="6"/>
  <c r="H90" s="1"/>
  <c r="N60"/>
  <c r="N62" i="7"/>
  <c r="J86" i="6" l="1"/>
  <c r="I89"/>
  <c r="Y61"/>
  <c r="Z61"/>
  <c r="U70"/>
  <c r="AB69"/>
  <c r="K85"/>
  <c r="L85"/>
  <c r="F94" i="7"/>
  <c r="H93" s="1"/>
  <c r="L87"/>
  <c r="I91"/>
  <c r="J88"/>
  <c r="AB60"/>
  <c r="F92" i="6"/>
  <c r="H91" s="1"/>
  <c r="N61"/>
  <c r="V67"/>
  <c r="V66"/>
  <c r="N63" i="7"/>
  <c r="X63" i="6" l="1"/>
  <c r="U71"/>
  <c r="AB70"/>
  <c r="K86"/>
  <c r="L86"/>
  <c r="X62"/>
  <c r="W65"/>
  <c r="W66"/>
  <c r="J87"/>
  <c r="I90"/>
  <c r="J89" i="7"/>
  <c r="I92"/>
  <c r="L88"/>
  <c r="F95"/>
  <c r="H94" s="1"/>
  <c r="AB61"/>
  <c r="F93" i="6"/>
  <c r="H92" s="1"/>
  <c r="N62"/>
  <c r="V68"/>
  <c r="N64" i="7"/>
  <c r="J88" i="6" l="1"/>
  <c r="K87"/>
  <c r="L87"/>
  <c r="U72"/>
  <c r="AB71"/>
  <c r="I91"/>
  <c r="X64"/>
  <c r="Y62"/>
  <c r="Z62"/>
  <c r="Y63"/>
  <c r="Z63"/>
  <c r="W67"/>
  <c r="F96" i="7"/>
  <c r="H95" s="1"/>
  <c r="L89"/>
  <c r="I93"/>
  <c r="J90"/>
  <c r="AB62"/>
  <c r="F94" i="6"/>
  <c r="N63"/>
  <c r="V69"/>
  <c r="N65" i="7"/>
  <c r="Y64" i="6" l="1"/>
  <c r="Z64"/>
  <c r="U73"/>
  <c r="AB72"/>
  <c r="W68"/>
  <c r="X65"/>
  <c r="K88"/>
  <c r="L88"/>
  <c r="H93"/>
  <c r="J91" i="7"/>
  <c r="I94"/>
  <c r="L90"/>
  <c r="F97"/>
  <c r="H96" s="1"/>
  <c r="AB63"/>
  <c r="F95" i="6"/>
  <c r="N64"/>
  <c r="V70"/>
  <c r="W69" s="1"/>
  <c r="N66" i="7"/>
  <c r="J89" i="6" l="1"/>
  <c r="I92"/>
  <c r="Y65"/>
  <c r="Z65"/>
  <c r="X66"/>
  <c r="U74"/>
  <c r="AB73"/>
  <c r="H94"/>
  <c r="F98" i="7"/>
  <c r="H97" s="1"/>
  <c r="L91"/>
  <c r="I95"/>
  <c r="J92"/>
  <c r="AB64"/>
  <c r="F96" i="6"/>
  <c r="N65"/>
  <c r="V71"/>
  <c r="N67" i="7"/>
  <c r="X67" i="6" l="1"/>
  <c r="Y66"/>
  <c r="Z66"/>
  <c r="K89"/>
  <c r="L89"/>
  <c r="J90"/>
  <c r="U75"/>
  <c r="AB74"/>
  <c r="W70"/>
  <c r="I93"/>
  <c r="H95"/>
  <c r="J93" i="7"/>
  <c r="I96"/>
  <c r="L92"/>
  <c r="F99"/>
  <c r="H98" s="1"/>
  <c r="AB65"/>
  <c r="F97" i="6"/>
  <c r="N66"/>
  <c r="V72"/>
  <c r="N68" i="7"/>
  <c r="J91" i="6" l="1"/>
  <c r="U76"/>
  <c r="AB75"/>
  <c r="W71"/>
  <c r="I94"/>
  <c r="X68"/>
  <c r="K90"/>
  <c r="L90"/>
  <c r="Y67"/>
  <c r="Z67"/>
  <c r="H96"/>
  <c r="F100" i="7"/>
  <c r="H99" s="1"/>
  <c r="L93"/>
  <c r="I97"/>
  <c r="J94"/>
  <c r="AB66"/>
  <c r="F98" i="6"/>
  <c r="N67"/>
  <c r="V73"/>
  <c r="N69" i="7"/>
  <c r="J92" i="6" l="1"/>
  <c r="U77"/>
  <c r="AB76"/>
  <c r="I95"/>
  <c r="X69"/>
  <c r="Y68"/>
  <c r="Z68"/>
  <c r="K91"/>
  <c r="L91"/>
  <c r="W72"/>
  <c r="H97"/>
  <c r="J95" i="7"/>
  <c r="I98"/>
  <c r="L94"/>
  <c r="F101"/>
  <c r="H100" s="1"/>
  <c r="AB67"/>
  <c r="S8"/>
  <c r="F99" i="6"/>
  <c r="N68"/>
  <c r="V74"/>
  <c r="N70" i="7"/>
  <c r="J93" i="6" l="1"/>
  <c r="Y69"/>
  <c r="Z69"/>
  <c r="U78"/>
  <c r="AB77"/>
  <c r="X70"/>
  <c r="K92"/>
  <c r="L92"/>
  <c r="I96"/>
  <c r="W73"/>
  <c r="H98"/>
  <c r="F102" i="7"/>
  <c r="H101"/>
  <c r="L95"/>
  <c r="I99"/>
  <c r="J96"/>
  <c r="F100" i="6"/>
  <c r="N69"/>
  <c r="V75"/>
  <c r="N71" i="7"/>
  <c r="X71" i="6" l="1"/>
  <c r="Y70"/>
  <c r="Z70"/>
  <c r="U79"/>
  <c r="AB78"/>
  <c r="I97"/>
  <c r="W74"/>
  <c r="J94"/>
  <c r="K93"/>
  <c r="L93"/>
  <c r="H99"/>
  <c r="J97" i="7"/>
  <c r="I100"/>
  <c r="L96"/>
  <c r="F103"/>
  <c r="H102"/>
  <c r="F101" i="6"/>
  <c r="N70"/>
  <c r="V76"/>
  <c r="N72" i="7"/>
  <c r="X72" i="6" l="1"/>
  <c r="U80"/>
  <c r="AB79"/>
  <c r="I98"/>
  <c r="W75"/>
  <c r="J95"/>
  <c r="K94"/>
  <c r="L94"/>
  <c r="Y71"/>
  <c r="Z71"/>
  <c r="H100"/>
  <c r="F104" i="7"/>
  <c r="H103"/>
  <c r="L97"/>
  <c r="I101"/>
  <c r="J98"/>
  <c r="F102" i="6"/>
  <c r="N71"/>
  <c r="V78"/>
  <c r="V77"/>
  <c r="N73" i="7"/>
  <c r="X73" i="6" l="1"/>
  <c r="J96"/>
  <c r="K95"/>
  <c r="L95"/>
  <c r="U81"/>
  <c r="AB80"/>
  <c r="W77"/>
  <c r="X74"/>
  <c r="Y72"/>
  <c r="Z72"/>
  <c r="W76"/>
  <c r="I99"/>
  <c r="H101"/>
  <c r="J99" i="7"/>
  <c r="I102"/>
  <c r="L98"/>
  <c r="F105"/>
  <c r="H104"/>
  <c r="F103" i="6"/>
  <c r="N72"/>
  <c r="V79"/>
  <c r="W78" s="1"/>
  <c r="V80"/>
  <c r="N74" i="7"/>
  <c r="X76" i="6" l="1"/>
  <c r="J97"/>
  <c r="U82"/>
  <c r="AB81"/>
  <c r="Y73"/>
  <c r="Z73"/>
  <c r="X75"/>
  <c r="Y74"/>
  <c r="Z74"/>
  <c r="K96"/>
  <c r="L96"/>
  <c r="I100"/>
  <c r="W79"/>
  <c r="H102"/>
  <c r="F106" i="7"/>
  <c r="H105"/>
  <c r="L99"/>
  <c r="I103"/>
  <c r="J100"/>
  <c r="F104" i="6"/>
  <c r="N73"/>
  <c r="V81"/>
  <c r="V82"/>
  <c r="N75" i="7"/>
  <c r="J98" i="6" l="1"/>
  <c r="U83"/>
  <c r="AB82"/>
  <c r="Y76"/>
  <c r="Z76"/>
  <c r="I101"/>
  <c r="X78"/>
  <c r="X77"/>
  <c r="Y75"/>
  <c r="Z75"/>
  <c r="K97"/>
  <c r="L97"/>
  <c r="W80"/>
  <c r="W81"/>
  <c r="H103"/>
  <c r="J101" i="7"/>
  <c r="I104"/>
  <c r="L100"/>
  <c r="F107"/>
  <c r="H106"/>
  <c r="F105" i="6"/>
  <c r="N74"/>
  <c r="V83"/>
  <c r="N76" i="7"/>
  <c r="U84" i="6" l="1"/>
  <c r="AB83"/>
  <c r="X79"/>
  <c r="J99"/>
  <c r="Y77"/>
  <c r="Z77"/>
  <c r="Y78"/>
  <c r="Z78"/>
  <c r="K98"/>
  <c r="L98"/>
  <c r="I102"/>
  <c r="W82"/>
  <c r="H104"/>
  <c r="F108" i="7"/>
  <c r="H107"/>
  <c r="L101"/>
  <c r="I105"/>
  <c r="J102"/>
  <c r="F106" i="6"/>
  <c r="N75"/>
  <c r="V84"/>
  <c r="N77" i="7"/>
  <c r="W83" i="6" l="1"/>
  <c r="X80"/>
  <c r="J100"/>
  <c r="K99"/>
  <c r="L99"/>
  <c r="Y79"/>
  <c r="Z79"/>
  <c r="U85"/>
  <c r="AB84"/>
  <c r="I103"/>
  <c r="H105"/>
  <c r="J103" i="7"/>
  <c r="I106"/>
  <c r="L102"/>
  <c r="F109"/>
  <c r="H108"/>
  <c r="F107" i="6"/>
  <c r="N76"/>
  <c r="V86"/>
  <c r="V85"/>
  <c r="W85" s="1"/>
  <c r="N78" i="7"/>
  <c r="U86" i="6" l="1"/>
  <c r="AB85"/>
  <c r="Y80"/>
  <c r="Z80"/>
  <c r="W84"/>
  <c r="X82"/>
  <c r="J101"/>
  <c r="K100"/>
  <c r="L100"/>
  <c r="X81"/>
  <c r="I104"/>
  <c r="H106"/>
  <c r="F110" i="7"/>
  <c r="H109"/>
  <c r="L103"/>
  <c r="I107"/>
  <c r="J104"/>
  <c r="F108" i="6"/>
  <c r="N77"/>
  <c r="N79" i="7"/>
  <c r="K101" i="6" l="1"/>
  <c r="L101"/>
  <c r="Y82"/>
  <c r="Z82"/>
  <c r="J102"/>
  <c r="Y81"/>
  <c r="Z81"/>
  <c r="U87"/>
  <c r="AB86"/>
  <c r="I105"/>
  <c r="H107"/>
  <c r="J105" i="7"/>
  <c r="I108"/>
  <c r="L104"/>
  <c r="F111"/>
  <c r="H110"/>
  <c r="F109" i="6"/>
  <c r="N78"/>
  <c r="V88"/>
  <c r="V87"/>
  <c r="N80" i="7"/>
  <c r="W87" i="6" l="1"/>
  <c r="X83"/>
  <c r="W86"/>
  <c r="J103"/>
  <c r="K102"/>
  <c r="L102"/>
  <c r="X84"/>
  <c r="U88"/>
  <c r="AB87"/>
  <c r="I106"/>
  <c r="H108"/>
  <c r="F112" i="7"/>
  <c r="H111"/>
  <c r="L105"/>
  <c r="I109"/>
  <c r="J106"/>
  <c r="F110" i="6"/>
  <c r="N79"/>
  <c r="V89"/>
  <c r="N81" i="7"/>
  <c r="U89" i="6" l="1"/>
  <c r="AB88"/>
  <c r="Y83"/>
  <c r="Z83"/>
  <c r="W88"/>
  <c r="J104"/>
  <c r="Y84"/>
  <c r="Z84"/>
  <c r="K103"/>
  <c r="L103"/>
  <c r="I107"/>
  <c r="X85"/>
  <c r="H109"/>
  <c r="I108" s="1"/>
  <c r="J107" i="7"/>
  <c r="I110"/>
  <c r="L106"/>
  <c r="F113"/>
  <c r="H112"/>
  <c r="F111" i="6"/>
  <c r="N80"/>
  <c r="V90"/>
  <c r="N82" i="7"/>
  <c r="X86" i="6" l="1"/>
  <c r="Y85"/>
  <c r="Z85"/>
  <c r="K104"/>
  <c r="L104"/>
  <c r="J105"/>
  <c r="U90"/>
  <c r="AB89"/>
  <c r="W89"/>
  <c r="H110"/>
  <c r="F114" i="7"/>
  <c r="H113"/>
  <c r="L107"/>
  <c r="I111"/>
  <c r="J108"/>
  <c r="F112" i="6"/>
  <c r="N81"/>
  <c r="V91"/>
  <c r="N83" i="7"/>
  <c r="X87" i="6" l="1"/>
  <c r="K105"/>
  <c r="L105"/>
  <c r="Y86"/>
  <c r="Z86"/>
  <c r="W90"/>
  <c r="I109"/>
  <c r="J106"/>
  <c r="U91"/>
  <c r="AB90"/>
  <c r="H111"/>
  <c r="J109" i="7"/>
  <c r="I112"/>
  <c r="L108"/>
  <c r="F115"/>
  <c r="H114"/>
  <c r="F113" i="6"/>
  <c r="N82"/>
  <c r="V92"/>
  <c r="N84" i="7"/>
  <c r="J107" i="6" l="1"/>
  <c r="K106"/>
  <c r="L106"/>
  <c r="X88"/>
  <c r="U92"/>
  <c r="AB91"/>
  <c r="Y87"/>
  <c r="Z87"/>
  <c r="W91"/>
  <c r="I110"/>
  <c r="F114"/>
  <c r="H113"/>
  <c r="H112"/>
  <c r="F116" i="7"/>
  <c r="H115"/>
  <c r="L109"/>
  <c r="I113"/>
  <c r="J110"/>
  <c r="F115" i="6"/>
  <c r="N83"/>
  <c r="V93"/>
  <c r="N85" i="7"/>
  <c r="X89" i="6" l="1"/>
  <c r="J108"/>
  <c r="U93"/>
  <c r="AB92"/>
  <c r="I111"/>
  <c r="I112"/>
  <c r="J109"/>
  <c r="Y88"/>
  <c r="Z88"/>
  <c r="K107"/>
  <c r="L107"/>
  <c r="W92"/>
  <c r="J111" i="7"/>
  <c r="I114"/>
  <c r="L110"/>
  <c r="F117"/>
  <c r="H116"/>
  <c r="F116" i="6"/>
  <c r="N84"/>
  <c r="V94"/>
  <c r="N86" i="7"/>
  <c r="K109" i="6" l="1"/>
  <c r="L109"/>
  <c r="U94"/>
  <c r="AB93"/>
  <c r="Y89"/>
  <c r="Z89"/>
  <c r="X90"/>
  <c r="K108"/>
  <c r="L108"/>
  <c r="W93"/>
  <c r="H115"/>
  <c r="F118" i="7"/>
  <c r="H117"/>
  <c r="L111"/>
  <c r="I115"/>
  <c r="J112"/>
  <c r="F117" i="6"/>
  <c r="N85"/>
  <c r="N87" i="7"/>
  <c r="H114" i="6" l="1"/>
  <c r="J111"/>
  <c r="Y90"/>
  <c r="Z90"/>
  <c r="U95"/>
  <c r="AB94"/>
  <c r="H116"/>
  <c r="J113" i="7"/>
  <c r="I116"/>
  <c r="L112"/>
  <c r="F119"/>
  <c r="H118"/>
  <c r="F118" i="6"/>
  <c r="N86"/>
  <c r="V96"/>
  <c r="V95"/>
  <c r="N88" i="7"/>
  <c r="J112" i="6" l="1"/>
  <c r="U96"/>
  <c r="AB95"/>
  <c r="I115"/>
  <c r="J110"/>
  <c r="I113"/>
  <c r="I114"/>
  <c r="X91"/>
  <c r="W94"/>
  <c r="W95"/>
  <c r="X92"/>
  <c r="K111"/>
  <c r="L111"/>
  <c r="H117"/>
  <c r="F120" i="7"/>
  <c r="H119"/>
  <c r="L113"/>
  <c r="I117"/>
  <c r="J114"/>
  <c r="F119" i="6"/>
  <c r="F120" s="1"/>
  <c r="N87"/>
  <c r="V97"/>
  <c r="W96" s="1"/>
  <c r="N89" i="7"/>
  <c r="Y92" i="6" l="1"/>
  <c r="Z92"/>
  <c r="Y91"/>
  <c r="Z91"/>
  <c r="K112"/>
  <c r="L112"/>
  <c r="J113"/>
  <c r="X93"/>
  <c r="K110"/>
  <c r="L110"/>
  <c r="U97"/>
  <c r="AB96"/>
  <c r="I116"/>
  <c r="H118"/>
  <c r="J115" i="7"/>
  <c r="I118"/>
  <c r="L114"/>
  <c r="F121"/>
  <c r="H120"/>
  <c r="F121" i="6"/>
  <c r="N88"/>
  <c r="V98"/>
  <c r="N90" i="7"/>
  <c r="X94" i="6" l="1"/>
  <c r="U98"/>
  <c r="AB97"/>
  <c r="K113"/>
  <c r="L113"/>
  <c r="I117"/>
  <c r="Y93"/>
  <c r="Z93"/>
  <c r="J114"/>
  <c r="W97"/>
  <c r="H120"/>
  <c r="F122" i="7"/>
  <c r="H121"/>
  <c r="L115"/>
  <c r="I119"/>
  <c r="J116"/>
  <c r="F122" i="6"/>
  <c r="N89"/>
  <c r="V99"/>
  <c r="N91" i="7"/>
  <c r="H119" i="6" l="1"/>
  <c r="U99"/>
  <c r="AB98"/>
  <c r="X95"/>
  <c r="K114"/>
  <c r="L114"/>
  <c r="Y94"/>
  <c r="Z94"/>
  <c r="W98"/>
  <c r="H121"/>
  <c r="J117" i="7"/>
  <c r="I120"/>
  <c r="L116"/>
  <c r="F123"/>
  <c r="H122"/>
  <c r="F123" i="6"/>
  <c r="N90"/>
  <c r="V100"/>
  <c r="N92" i="7"/>
  <c r="X96" i="6" l="1"/>
  <c r="U100"/>
  <c r="AB99"/>
  <c r="W99"/>
  <c r="Y95"/>
  <c r="Z95"/>
  <c r="I120"/>
  <c r="J115"/>
  <c r="J116"/>
  <c r="I119"/>
  <c r="J117"/>
  <c r="I118"/>
  <c r="F124"/>
  <c r="H123"/>
  <c r="H122"/>
  <c r="F124" i="7"/>
  <c r="H123" s="1"/>
  <c r="L117"/>
  <c r="I121"/>
  <c r="J118"/>
  <c r="F125" i="6"/>
  <c r="N91"/>
  <c r="V101"/>
  <c r="N93" i="7"/>
  <c r="X97" i="6" l="1"/>
  <c r="K115"/>
  <c r="L115"/>
  <c r="U101"/>
  <c r="AB100"/>
  <c r="I122"/>
  <c r="I121"/>
  <c r="K117"/>
  <c r="L117"/>
  <c r="K116"/>
  <c r="L116"/>
  <c r="Y96"/>
  <c r="Z96"/>
  <c r="W100"/>
  <c r="J118"/>
  <c r="J119"/>
  <c r="H124"/>
  <c r="J119" i="7"/>
  <c r="I122"/>
  <c r="L118"/>
  <c r="F125"/>
  <c r="H124"/>
  <c r="F126" i="6"/>
  <c r="N92"/>
  <c r="N94" i="7"/>
  <c r="K119" i="6" l="1"/>
  <c r="L119"/>
  <c r="Y97"/>
  <c r="Z97"/>
  <c r="K118"/>
  <c r="L118"/>
  <c r="U102"/>
  <c r="AB101"/>
  <c r="J120"/>
  <c r="I123"/>
  <c r="H125"/>
  <c r="L119" i="7"/>
  <c r="J120"/>
  <c r="F126"/>
  <c r="H125" s="1"/>
  <c r="I123"/>
  <c r="F127" i="6"/>
  <c r="H126" s="1"/>
  <c r="N93"/>
  <c r="V103"/>
  <c r="V102"/>
  <c r="N95" i="7"/>
  <c r="X99" i="6" l="1"/>
  <c r="K120"/>
  <c r="L120"/>
  <c r="U103"/>
  <c r="AB102"/>
  <c r="J122"/>
  <c r="I124"/>
  <c r="I125"/>
  <c r="X98"/>
  <c r="W101"/>
  <c r="W102"/>
  <c r="J121"/>
  <c r="J121" i="7"/>
  <c r="I124"/>
  <c r="L120"/>
  <c r="F127"/>
  <c r="H126" s="1"/>
  <c r="F128" i="6"/>
  <c r="H127" s="1"/>
  <c r="N94"/>
  <c r="N96" i="7"/>
  <c r="K121" i="6" l="1"/>
  <c r="L121"/>
  <c r="Y98"/>
  <c r="Z98"/>
  <c r="Y99"/>
  <c r="Z99"/>
  <c r="J123"/>
  <c r="K122"/>
  <c r="L122"/>
  <c r="U104"/>
  <c r="AB103"/>
  <c r="I126"/>
  <c r="J122" i="7"/>
  <c r="I125"/>
  <c r="L121"/>
  <c r="F128"/>
  <c r="H127"/>
  <c r="F129" i="6"/>
  <c r="N95"/>
  <c r="V105"/>
  <c r="V104"/>
  <c r="N97" i="7"/>
  <c r="X100" i="6" l="1"/>
  <c r="W104"/>
  <c r="W103"/>
  <c r="U105"/>
  <c r="AB104"/>
  <c r="K123"/>
  <c r="L123"/>
  <c r="X101"/>
  <c r="L122" i="7"/>
  <c r="I126"/>
  <c r="J123"/>
  <c r="F129"/>
  <c r="H128"/>
  <c r="I127" s="1"/>
  <c r="F130" i="6"/>
  <c r="H129" s="1"/>
  <c r="N96"/>
  <c r="V106"/>
  <c r="W105" s="1"/>
  <c r="N98" i="7"/>
  <c r="H128" i="6" l="1"/>
  <c r="J125"/>
  <c r="Y101"/>
  <c r="Z101"/>
  <c r="U106"/>
  <c r="AB105"/>
  <c r="Y100"/>
  <c r="Z100"/>
  <c r="X102"/>
  <c r="L123" i="7"/>
  <c r="F130"/>
  <c r="H129"/>
  <c r="J124"/>
  <c r="F131" i="6"/>
  <c r="N97"/>
  <c r="V107"/>
  <c r="W106" s="1"/>
  <c r="N99" i="7"/>
  <c r="Y102" i="6" l="1"/>
  <c r="Z102"/>
  <c r="U107"/>
  <c r="AB106"/>
  <c r="J124"/>
  <c r="I128"/>
  <c r="I127"/>
  <c r="X103"/>
  <c r="K125"/>
  <c r="L125"/>
  <c r="H130"/>
  <c r="I129" s="1"/>
  <c r="L124" i="7"/>
  <c r="F131"/>
  <c r="H130"/>
  <c r="I128"/>
  <c r="J125"/>
  <c r="F132" i="6"/>
  <c r="N98"/>
  <c r="V108"/>
  <c r="N100" i="7"/>
  <c r="X104" i="6" l="1"/>
  <c r="K124"/>
  <c r="L124"/>
  <c r="U108"/>
  <c r="AB107"/>
  <c r="W107"/>
  <c r="J126"/>
  <c r="Y103"/>
  <c r="Z103"/>
  <c r="H131"/>
  <c r="J126" i="7"/>
  <c r="L125"/>
  <c r="F132"/>
  <c r="H131"/>
  <c r="I129"/>
  <c r="F133" i="6"/>
  <c r="N99"/>
  <c r="N101" i="7"/>
  <c r="J127" i="6" l="1"/>
  <c r="Y104"/>
  <c r="Z104"/>
  <c r="I130"/>
  <c r="K126"/>
  <c r="L126"/>
  <c r="U109"/>
  <c r="AB108"/>
  <c r="H132"/>
  <c r="J127" i="7"/>
  <c r="L126"/>
  <c r="F133"/>
  <c r="H132"/>
  <c r="I130"/>
  <c r="F134" i="6"/>
  <c r="N100"/>
  <c r="V110"/>
  <c r="V109"/>
  <c r="N102" i="7"/>
  <c r="X105" i="6" l="1"/>
  <c r="W109"/>
  <c r="W108"/>
  <c r="X106"/>
  <c r="U110"/>
  <c r="AB109"/>
  <c r="K127"/>
  <c r="L127"/>
  <c r="J128"/>
  <c r="I131"/>
  <c r="H133"/>
  <c r="F134" i="7"/>
  <c r="H133"/>
  <c r="L127"/>
  <c r="J128"/>
  <c r="I131"/>
  <c r="F135" i="6"/>
  <c r="N101"/>
  <c r="V111"/>
  <c r="N103" i="7"/>
  <c r="X107" i="6" l="1"/>
  <c r="K128"/>
  <c r="L128"/>
  <c r="U111"/>
  <c r="AB110"/>
  <c r="I132"/>
  <c r="J129"/>
  <c r="Y106"/>
  <c r="Z106"/>
  <c r="Z105"/>
  <c r="Y105"/>
  <c r="W110"/>
  <c r="H134"/>
  <c r="J129" i="7"/>
  <c r="I132"/>
  <c r="L128"/>
  <c r="F135"/>
  <c r="H134"/>
  <c r="F136" i="6"/>
  <c r="N102"/>
  <c r="V112"/>
  <c r="N104" i="7"/>
  <c r="J130" i="6" l="1"/>
  <c r="U112"/>
  <c r="AB111"/>
  <c r="W111"/>
  <c r="X108"/>
  <c r="K129"/>
  <c r="L129"/>
  <c r="Y107"/>
  <c r="Z107"/>
  <c r="I133"/>
  <c r="H135"/>
  <c r="F136" i="7"/>
  <c r="H135" s="1"/>
  <c r="L129"/>
  <c r="I133"/>
  <c r="J130"/>
  <c r="F137" i="6"/>
  <c r="N103"/>
  <c r="N105" i="7"/>
  <c r="J131" i="6" l="1"/>
  <c r="Y108"/>
  <c r="Z108"/>
  <c r="U113"/>
  <c r="AB112"/>
  <c r="K130"/>
  <c r="L130"/>
  <c r="I134"/>
  <c r="H136"/>
  <c r="J131" i="7"/>
  <c r="I134"/>
  <c r="L130"/>
  <c r="F137"/>
  <c r="H136"/>
  <c r="F138" i="6"/>
  <c r="N104"/>
  <c r="V114"/>
  <c r="V113"/>
  <c r="N106" i="7"/>
  <c r="J132" i="6" l="1"/>
  <c r="K131"/>
  <c r="L131"/>
  <c r="X109"/>
  <c r="W113"/>
  <c r="W112"/>
  <c r="X110"/>
  <c r="U114"/>
  <c r="AB113"/>
  <c r="I135"/>
  <c r="H137"/>
  <c r="J132" i="7"/>
  <c r="L131"/>
  <c r="F138"/>
  <c r="H137" s="1"/>
  <c r="I135"/>
  <c r="F139" i="6"/>
  <c r="N105"/>
  <c r="V115"/>
  <c r="W114" s="1"/>
  <c r="N107" i="7"/>
  <c r="J133" i="6" l="1"/>
  <c r="Y110"/>
  <c r="Z110"/>
  <c r="Z109"/>
  <c r="Y109"/>
  <c r="K132"/>
  <c r="L132"/>
  <c r="X111"/>
  <c r="U115"/>
  <c r="AB114"/>
  <c r="I136"/>
  <c r="H138"/>
  <c r="J133" i="7"/>
  <c r="I136"/>
  <c r="L132"/>
  <c r="F139"/>
  <c r="H138" s="1"/>
  <c r="F140" i="6"/>
  <c r="N106"/>
  <c r="V116"/>
  <c r="N108" i="7"/>
  <c r="X112" i="6" l="1"/>
  <c r="Y111"/>
  <c r="Z111"/>
  <c r="K133"/>
  <c r="L133"/>
  <c r="J134"/>
  <c r="U116"/>
  <c r="AB115"/>
  <c r="I137"/>
  <c r="W115"/>
  <c r="F141"/>
  <c r="H140"/>
  <c r="H139"/>
  <c r="J134" i="7"/>
  <c r="I137"/>
  <c r="L133"/>
  <c r="F140"/>
  <c r="H139"/>
  <c r="F142" i="6"/>
  <c r="F143" s="1"/>
  <c r="N107"/>
  <c r="V117"/>
  <c r="N109" i="7"/>
  <c r="J135" i="6" l="1"/>
  <c r="U117"/>
  <c r="AB116"/>
  <c r="I138"/>
  <c r="X113"/>
  <c r="J136"/>
  <c r="K134"/>
  <c r="L134"/>
  <c r="Y112"/>
  <c r="Z112"/>
  <c r="I139"/>
  <c r="W116"/>
  <c r="H141"/>
  <c r="J135" i="7"/>
  <c r="L134"/>
  <c r="F141"/>
  <c r="I138"/>
  <c r="F144" i="6"/>
  <c r="N108"/>
  <c r="V118"/>
  <c r="W117" s="1"/>
  <c r="N110" i="7"/>
  <c r="J137" i="6" l="1"/>
  <c r="Z113"/>
  <c r="Y113"/>
  <c r="U118"/>
  <c r="AB117"/>
  <c r="I140"/>
  <c r="X114"/>
  <c r="K136"/>
  <c r="L136"/>
  <c r="K135"/>
  <c r="L135"/>
  <c r="H143"/>
  <c r="F142" i="7"/>
  <c r="H141"/>
  <c r="L135"/>
  <c r="H140"/>
  <c r="F145" i="6"/>
  <c r="N109"/>
  <c r="V119"/>
  <c r="N111" i="7"/>
  <c r="X115" i="6" l="1"/>
  <c r="Y114"/>
  <c r="Z114"/>
  <c r="K137"/>
  <c r="L137"/>
  <c r="H142"/>
  <c r="J139" s="1"/>
  <c r="U119"/>
  <c r="AB118"/>
  <c r="W118"/>
  <c r="H144"/>
  <c r="J136" i="7"/>
  <c r="I140"/>
  <c r="I139"/>
  <c r="F143"/>
  <c r="H142"/>
  <c r="J137"/>
  <c r="F146" i="6"/>
  <c r="N110"/>
  <c r="V120"/>
  <c r="N112" i="7"/>
  <c r="K139" i="6" l="1"/>
  <c r="L139"/>
  <c r="X116"/>
  <c r="Y115"/>
  <c r="Z115"/>
  <c r="J140"/>
  <c r="U120"/>
  <c r="AB119"/>
  <c r="I143"/>
  <c r="J138"/>
  <c r="I142"/>
  <c r="I141"/>
  <c r="W119"/>
  <c r="H145"/>
  <c r="J138" i="7"/>
  <c r="L136"/>
  <c r="L137"/>
  <c r="F144"/>
  <c r="H143" s="1"/>
  <c r="I141"/>
  <c r="F147" i="6"/>
  <c r="N111"/>
  <c r="V121"/>
  <c r="N113" i="7"/>
  <c r="K140" i="6" l="1"/>
  <c r="L140"/>
  <c r="X117"/>
  <c r="K138"/>
  <c r="L138"/>
  <c r="U121"/>
  <c r="AB120"/>
  <c r="Y116"/>
  <c r="Z116"/>
  <c r="I144"/>
  <c r="J141"/>
  <c r="W120"/>
  <c r="H146"/>
  <c r="J139" i="7"/>
  <c r="I142"/>
  <c r="L138"/>
  <c r="F145"/>
  <c r="H144"/>
  <c r="F148" i="6"/>
  <c r="N112"/>
  <c r="V122"/>
  <c r="N114" i="7"/>
  <c r="X118" i="6" l="1"/>
  <c r="U122"/>
  <c r="AB121"/>
  <c r="J142"/>
  <c r="W121"/>
  <c r="K141"/>
  <c r="L141"/>
  <c r="Z117"/>
  <c r="Y117"/>
  <c r="I145"/>
  <c r="H147"/>
  <c r="J140" i="7"/>
  <c r="F146"/>
  <c r="H145"/>
  <c r="L139"/>
  <c r="I143"/>
  <c r="F149" i="6"/>
  <c r="N113"/>
  <c r="V123"/>
  <c r="N115" i="7"/>
  <c r="X119" i="6" l="1"/>
  <c r="U123"/>
  <c r="AB122"/>
  <c r="I146"/>
  <c r="W122"/>
  <c r="J143"/>
  <c r="K142"/>
  <c r="L142"/>
  <c r="Y118"/>
  <c r="Z118"/>
  <c r="H148"/>
  <c r="J141" i="7"/>
  <c r="L140"/>
  <c r="F147"/>
  <c r="H146"/>
  <c r="I144"/>
  <c r="F150" i="6"/>
  <c r="N114"/>
  <c r="V124"/>
  <c r="N116" i="7"/>
  <c r="X120" i="6" l="1"/>
  <c r="K143"/>
  <c r="L143"/>
  <c r="U124"/>
  <c r="AB123"/>
  <c r="W123"/>
  <c r="J144"/>
  <c r="Y119"/>
  <c r="Z119"/>
  <c r="I147"/>
  <c r="H149"/>
  <c r="F148" i="7"/>
  <c r="H147" s="1"/>
  <c r="L141"/>
  <c r="I145"/>
  <c r="J142"/>
  <c r="F151" i="6"/>
  <c r="N115"/>
  <c r="N117" i="7"/>
  <c r="J145" i="6" l="1"/>
  <c r="K144"/>
  <c r="L144"/>
  <c r="U125"/>
  <c r="AB124"/>
  <c r="I148"/>
  <c r="Y120"/>
  <c r="Z120"/>
  <c r="H150"/>
  <c r="J143" i="7"/>
  <c r="I146"/>
  <c r="L142"/>
  <c r="F149"/>
  <c r="H148"/>
  <c r="F152" i="6"/>
  <c r="N116"/>
  <c r="V126"/>
  <c r="V125"/>
  <c r="N118" i="7"/>
  <c r="J146" i="6" l="1"/>
  <c r="K145"/>
  <c r="L145"/>
  <c r="I149"/>
  <c r="X121"/>
  <c r="W124"/>
  <c r="W125"/>
  <c r="X122"/>
  <c r="U126"/>
  <c r="AB125"/>
  <c r="H151"/>
  <c r="J144" i="7"/>
  <c r="L143"/>
  <c r="I147"/>
  <c r="F150"/>
  <c r="H149"/>
  <c r="F153" i="6"/>
  <c r="N117"/>
  <c r="N119" i="7"/>
  <c r="J147" i="6" l="1"/>
  <c r="Y122"/>
  <c r="Z122"/>
  <c r="Z121"/>
  <c r="Y121"/>
  <c r="K146"/>
  <c r="L146"/>
  <c r="U127"/>
  <c r="AB126"/>
  <c r="I150"/>
  <c r="H152"/>
  <c r="J145" i="7"/>
  <c r="F151"/>
  <c r="H150"/>
  <c r="L144"/>
  <c r="I148"/>
  <c r="F154" i="6"/>
  <c r="N118"/>
  <c r="V128"/>
  <c r="V127"/>
  <c r="N120" i="7"/>
  <c r="X124" i="6" l="1"/>
  <c r="X123"/>
  <c r="W127"/>
  <c r="W126"/>
  <c r="U128"/>
  <c r="AB127"/>
  <c r="K147"/>
  <c r="L147"/>
  <c r="J148"/>
  <c r="I151"/>
  <c r="H153"/>
  <c r="J146" i="7"/>
  <c r="L145"/>
  <c r="F152"/>
  <c r="H151"/>
  <c r="I149"/>
  <c r="F155" i="6"/>
  <c r="N119"/>
  <c r="V129"/>
  <c r="X125" s="1"/>
  <c r="N121" i="7"/>
  <c r="Z125" i="6" l="1"/>
  <c r="Y125"/>
  <c r="Y123"/>
  <c r="Z123"/>
  <c r="Y124"/>
  <c r="Z124"/>
  <c r="I152"/>
  <c r="J149"/>
  <c r="K148"/>
  <c r="L148"/>
  <c r="U129"/>
  <c r="AB128"/>
  <c r="W128"/>
  <c r="H154"/>
  <c r="J147" i="7"/>
  <c r="F153"/>
  <c r="H152"/>
  <c r="L146"/>
  <c r="I150"/>
  <c r="F156" i="6"/>
  <c r="N120"/>
  <c r="N122" i="7"/>
  <c r="U130" i="6" l="1"/>
  <c r="AB129"/>
  <c r="J150"/>
  <c r="K149"/>
  <c r="L149"/>
  <c r="I153"/>
  <c r="H155"/>
  <c r="F154" i="7"/>
  <c r="H153" s="1"/>
  <c r="J148"/>
  <c r="L147"/>
  <c r="I151"/>
  <c r="F157" i="6"/>
  <c r="H156" s="1"/>
  <c r="N121"/>
  <c r="V130"/>
  <c r="X126" l="1"/>
  <c r="X127"/>
  <c r="X128"/>
  <c r="X129"/>
  <c r="W129"/>
  <c r="J151"/>
  <c r="J152"/>
  <c r="K150"/>
  <c r="L150"/>
  <c r="U131"/>
  <c r="AB130"/>
  <c r="I154"/>
  <c r="I155"/>
  <c r="J149" i="7"/>
  <c r="I152"/>
  <c r="L148"/>
  <c r="F155"/>
  <c r="H154"/>
  <c r="J150" s="1"/>
  <c r="N123"/>
  <c r="F158" i="6"/>
  <c r="N122"/>
  <c r="U132" l="1"/>
  <c r="AB131"/>
  <c r="Y128"/>
  <c r="Z128"/>
  <c r="Y126"/>
  <c r="Z126"/>
  <c r="K152"/>
  <c r="L152"/>
  <c r="K151"/>
  <c r="L151"/>
  <c r="Z129"/>
  <c r="Y129"/>
  <c r="Y127"/>
  <c r="Z127"/>
  <c r="H157"/>
  <c r="F156" i="7"/>
  <c r="H155"/>
  <c r="J151" s="1"/>
  <c r="L149"/>
  <c r="L150"/>
  <c r="I153"/>
  <c r="N124"/>
  <c r="F159" i="6"/>
  <c r="N123"/>
  <c r="J153" l="1"/>
  <c r="I156"/>
  <c r="U133"/>
  <c r="AB132"/>
  <c r="AE4"/>
  <c r="AE2"/>
  <c r="AE7"/>
  <c r="AE5"/>
  <c r="AE6"/>
  <c r="AE10"/>
  <c r="AE8"/>
  <c r="AE9"/>
  <c r="AE3"/>
  <c r="H158"/>
  <c r="F157" i="7"/>
  <c r="H156"/>
  <c r="J152" s="1"/>
  <c r="L151"/>
  <c r="N125"/>
  <c r="F160" i="6"/>
  <c r="N124"/>
  <c r="K153" l="1"/>
  <c r="L153"/>
  <c r="J154"/>
  <c r="U134"/>
  <c r="AB133"/>
  <c r="I157"/>
  <c r="H159"/>
  <c r="F158" i="7"/>
  <c r="F159" s="1"/>
  <c r="F160" s="1"/>
  <c r="F161" s="1"/>
  <c r="F162" s="1"/>
  <c r="F163" s="1"/>
  <c r="F164" s="1"/>
  <c r="F165" s="1"/>
  <c r="F166" s="1"/>
  <c r="F167" s="1"/>
  <c r="H157"/>
  <c r="J153" s="1"/>
  <c r="L152"/>
  <c r="N126"/>
  <c r="F161" i="6"/>
  <c r="N125"/>
  <c r="J155" l="1"/>
  <c r="U135"/>
  <c r="AB134"/>
  <c r="I158"/>
  <c r="K154"/>
  <c r="L154"/>
  <c r="H160"/>
  <c r="L153" i="7"/>
  <c r="N127"/>
  <c r="F162" i="6"/>
  <c r="N126"/>
  <c r="J156" l="1"/>
  <c r="K155"/>
  <c r="L155"/>
  <c r="I159"/>
  <c r="U136"/>
  <c r="AB135"/>
  <c r="H161"/>
  <c r="N128" i="7"/>
  <c r="F163" i="6"/>
  <c r="N127"/>
  <c r="K156" l="1"/>
  <c r="L156"/>
  <c r="J157"/>
  <c r="U137"/>
  <c r="AB137" s="1"/>
  <c r="AB136"/>
  <c r="S8"/>
  <c r="I160"/>
  <c r="H162"/>
  <c r="I161" s="1"/>
  <c r="N129" i="7"/>
  <c r="F164" i="6"/>
  <c r="N128"/>
  <c r="J158" l="1"/>
  <c r="K157"/>
  <c r="L157"/>
  <c r="H163"/>
  <c r="N130" i="7"/>
  <c r="F165" i="6"/>
  <c r="N129"/>
  <c r="J159" l="1"/>
  <c r="K158"/>
  <c r="L158"/>
  <c r="I162"/>
  <c r="H164"/>
  <c r="N131" i="7"/>
  <c r="F166" i="6"/>
  <c r="N130"/>
  <c r="K159" l="1"/>
  <c r="L159"/>
  <c r="I163"/>
  <c r="J160"/>
  <c r="H165"/>
  <c r="N132" i="7"/>
  <c r="F167" i="6"/>
  <c r="N131"/>
  <c r="J161" l="1"/>
  <c r="I164"/>
  <c r="K160"/>
  <c r="L160"/>
  <c r="H166"/>
  <c r="N133" i="7"/>
  <c r="F168" i="6"/>
  <c r="N132"/>
  <c r="K161" l="1"/>
  <c r="L161"/>
  <c r="J162"/>
  <c r="I165"/>
  <c r="H167"/>
  <c r="I166" s="1"/>
  <c r="N134" i="7"/>
  <c r="F169" i="6"/>
  <c r="N133"/>
  <c r="J163" l="1"/>
  <c r="K162"/>
  <c r="L162"/>
  <c r="H168"/>
  <c r="N135" i="7"/>
  <c r="F170" i="6"/>
  <c r="N134"/>
  <c r="J164" l="1"/>
  <c r="K163"/>
  <c r="L163"/>
  <c r="I167"/>
  <c r="H169"/>
  <c r="N136" i="7"/>
  <c r="F171" i="6"/>
  <c r="N135"/>
  <c r="J165" l="1"/>
  <c r="K164"/>
  <c r="L164"/>
  <c r="I168"/>
  <c r="H170"/>
  <c r="N137" i="7"/>
  <c r="F172" i="6"/>
  <c r="N136"/>
  <c r="K165" l="1"/>
  <c r="L165"/>
  <c r="I169"/>
  <c r="J166"/>
  <c r="H171"/>
  <c r="I170" s="1"/>
  <c r="N138" i="7"/>
  <c r="F173" i="6"/>
  <c r="N137"/>
  <c r="K166" l="1"/>
  <c r="L166"/>
  <c r="J167"/>
  <c r="H172"/>
  <c r="N139" i="7"/>
  <c r="F174" i="6"/>
  <c r="N138"/>
  <c r="J168" l="1"/>
  <c r="K167"/>
  <c r="L167"/>
  <c r="I171"/>
  <c r="H173"/>
  <c r="N140" i="7"/>
  <c r="F175" i="6"/>
  <c r="N139"/>
  <c r="S23"/>
  <c r="S20"/>
  <c r="K168" l="1"/>
  <c r="L168"/>
  <c r="I172"/>
  <c r="J169"/>
  <c r="H174"/>
  <c r="N141" i="7"/>
  <c r="F176" i="6"/>
  <c r="N140"/>
  <c r="J170" l="1"/>
  <c r="I173"/>
  <c r="K169"/>
  <c r="L169"/>
  <c r="H175"/>
  <c r="N142" i="7"/>
  <c r="F177" i="6"/>
  <c r="N141"/>
  <c r="J171" l="1"/>
  <c r="K170"/>
  <c r="L170"/>
  <c r="I174"/>
  <c r="H176"/>
  <c r="N143" i="7"/>
  <c r="F178" i="6"/>
  <c r="N142"/>
  <c r="J172" l="1"/>
  <c r="K171"/>
  <c r="L171"/>
  <c r="I175"/>
  <c r="H177"/>
  <c r="N144" i="7"/>
  <c r="F179" i="6"/>
  <c r="N143"/>
  <c r="J173" l="1"/>
  <c r="K172"/>
  <c r="L172"/>
  <c r="I176"/>
  <c r="H178"/>
  <c r="N145" i="7"/>
  <c r="F180" i="6"/>
  <c r="N144"/>
  <c r="K173" l="1"/>
  <c r="L173"/>
  <c r="J174"/>
  <c r="I177"/>
  <c r="H179"/>
  <c r="N146" i="7"/>
  <c r="F181" i="6"/>
  <c r="N145"/>
  <c r="J175" l="1"/>
  <c r="I178"/>
  <c r="K174"/>
  <c r="L174"/>
  <c r="H180"/>
  <c r="N147" i="7"/>
  <c r="F182" i="6"/>
  <c r="N146"/>
  <c r="E20" i="7"/>
  <c r="J176" i="6" l="1"/>
  <c r="K175"/>
  <c r="L175"/>
  <c r="I179"/>
  <c r="H181"/>
  <c r="N148" i="7"/>
  <c r="F183" i="6"/>
  <c r="N147"/>
  <c r="E23" i="7"/>
  <c r="K176" i="6" l="1"/>
  <c r="L176"/>
  <c r="I180"/>
  <c r="J177"/>
  <c r="H182"/>
  <c r="N149" i="7"/>
  <c r="F184" i="6"/>
  <c r="N148"/>
  <c r="J178" l="1"/>
  <c r="K177"/>
  <c r="L177"/>
  <c r="I181"/>
  <c r="H183"/>
  <c r="N150" i="7"/>
  <c r="F185" i="6"/>
  <c r="N149"/>
  <c r="K178" l="1"/>
  <c r="L178"/>
  <c r="J179"/>
  <c r="I182"/>
  <c r="H184"/>
  <c r="N151" i="7"/>
  <c r="F186" i="6"/>
  <c r="N150"/>
  <c r="J180" l="1"/>
  <c r="K179"/>
  <c r="L179"/>
  <c r="I183"/>
  <c r="H185"/>
  <c r="N152" i="7"/>
  <c r="F187" i="6"/>
  <c r="N151"/>
  <c r="K180" l="1"/>
  <c r="L180"/>
  <c r="J181"/>
  <c r="I184"/>
  <c r="H186"/>
  <c r="N153" i="7"/>
  <c r="F188" i="6"/>
  <c r="N152"/>
  <c r="J182" l="1"/>
  <c r="K181"/>
  <c r="L181"/>
  <c r="I185"/>
  <c r="H187"/>
  <c r="N154" i="7"/>
  <c r="F189" i="6"/>
  <c r="N153"/>
  <c r="K182" l="1"/>
  <c r="L182"/>
  <c r="J183"/>
  <c r="I186"/>
  <c r="H188"/>
  <c r="N155" i="7"/>
  <c r="F190" i="6"/>
  <c r="N154"/>
  <c r="J184" l="1"/>
  <c r="K183"/>
  <c r="L183"/>
  <c r="I187"/>
  <c r="H189"/>
  <c r="N156" i="7"/>
  <c r="F191" i="6"/>
  <c r="N155"/>
  <c r="J185" l="1"/>
  <c r="K184"/>
  <c r="L184"/>
  <c r="I188"/>
  <c r="H190"/>
  <c r="N157" i="7"/>
  <c r="F192" i="6"/>
  <c r="N156"/>
  <c r="J186" l="1"/>
  <c r="K185"/>
  <c r="L185"/>
  <c r="I189"/>
  <c r="H191"/>
  <c r="N158" i="7"/>
  <c r="F193" i="6"/>
  <c r="N157"/>
  <c r="J187" l="1"/>
  <c r="K186"/>
  <c r="L186"/>
  <c r="I190"/>
  <c r="H192"/>
  <c r="N159" i="7"/>
  <c r="F194" i="6"/>
  <c r="N158"/>
  <c r="K187" l="1"/>
  <c r="L187"/>
  <c r="I191"/>
  <c r="J188"/>
  <c r="H193"/>
  <c r="N160" i="7"/>
  <c r="F195" i="6"/>
  <c r="N159"/>
  <c r="K188" l="1"/>
  <c r="L188"/>
  <c r="I192"/>
  <c r="J189"/>
  <c r="H194"/>
  <c r="N161" i="7"/>
  <c r="F196" i="6"/>
  <c r="N160"/>
  <c r="J190" l="1"/>
  <c r="K189"/>
  <c r="L189"/>
  <c r="I193"/>
  <c r="H195"/>
  <c r="N162" i="7"/>
  <c r="F197" i="6"/>
  <c r="N161"/>
  <c r="J191" l="1"/>
  <c r="K190"/>
  <c r="L190"/>
  <c r="I194"/>
  <c r="H196"/>
  <c r="N163" i="7"/>
  <c r="F198" i="6"/>
  <c r="N162"/>
  <c r="J192" l="1"/>
  <c r="K191"/>
  <c r="L191"/>
  <c r="I195"/>
  <c r="H197"/>
  <c r="N164" i="7"/>
  <c r="F199" i="6"/>
  <c r="N163"/>
  <c r="K192" l="1"/>
  <c r="L192"/>
  <c r="I196"/>
  <c r="J193"/>
  <c r="H198"/>
  <c r="N165" i="7"/>
  <c r="F200" i="6"/>
  <c r="N164"/>
  <c r="J194" l="1"/>
  <c r="K193"/>
  <c r="L193"/>
  <c r="I197"/>
  <c r="H199"/>
  <c r="N166" i="7"/>
  <c r="F201" i="6"/>
  <c r="N165"/>
  <c r="K194" l="1"/>
  <c r="L194"/>
  <c r="J195"/>
  <c r="I198"/>
  <c r="H200"/>
  <c r="I199" s="1"/>
  <c r="N167" i="7"/>
  <c r="E8"/>
  <c r="F202" i="6"/>
  <c r="N166"/>
  <c r="K195" l="1"/>
  <c r="L195"/>
  <c r="J196"/>
  <c r="H201"/>
  <c r="F203"/>
  <c r="N167"/>
  <c r="J197" l="1"/>
  <c r="K196"/>
  <c r="L196"/>
  <c r="I200"/>
  <c r="H202"/>
  <c r="F204"/>
  <c r="N168"/>
  <c r="J198" l="1"/>
  <c r="K197"/>
  <c r="L197"/>
  <c r="I201"/>
  <c r="H203"/>
  <c r="F205"/>
  <c r="N169"/>
  <c r="K198" l="1"/>
  <c r="L198"/>
  <c r="I202"/>
  <c r="J199"/>
  <c r="H204"/>
  <c r="I203" s="1"/>
  <c r="F206"/>
  <c r="N170"/>
  <c r="J200" l="1"/>
  <c r="K199"/>
  <c r="L199"/>
  <c r="H205"/>
  <c r="F207"/>
  <c r="N171"/>
  <c r="J201" l="1"/>
  <c r="K200"/>
  <c r="L200"/>
  <c r="I204"/>
  <c r="H206"/>
  <c r="F208"/>
  <c r="N172"/>
  <c r="K201" l="1"/>
  <c r="L201"/>
  <c r="J202"/>
  <c r="I205"/>
  <c r="H207"/>
  <c r="I206" s="1"/>
  <c r="F209"/>
  <c r="N173"/>
  <c r="K202" l="1"/>
  <c r="L202"/>
  <c r="J203"/>
  <c r="H208"/>
  <c r="F210"/>
  <c r="N174"/>
  <c r="J204" l="1"/>
  <c r="K203"/>
  <c r="L203"/>
  <c r="I207"/>
  <c r="H209"/>
  <c r="F211"/>
  <c r="N175"/>
  <c r="K204" l="1"/>
  <c r="L204"/>
  <c r="J205"/>
  <c r="I208"/>
  <c r="H210"/>
  <c r="F212"/>
  <c r="N176"/>
  <c r="J206" l="1"/>
  <c r="K205"/>
  <c r="L205"/>
  <c r="I209"/>
  <c r="H211"/>
  <c r="F213"/>
  <c r="N177"/>
  <c r="K206" l="1"/>
  <c r="L206"/>
  <c r="I210"/>
  <c r="J207"/>
  <c r="H212"/>
  <c r="I211" s="1"/>
  <c r="F214"/>
  <c r="N178"/>
  <c r="K207" l="1"/>
  <c r="L207"/>
  <c r="J208"/>
  <c r="H213"/>
  <c r="F215"/>
  <c r="N179"/>
  <c r="J209" l="1"/>
  <c r="I212"/>
  <c r="K208"/>
  <c r="L208"/>
  <c r="H214"/>
  <c r="F216"/>
  <c r="N180"/>
  <c r="K209" l="1"/>
  <c r="L209"/>
  <c r="I213"/>
  <c r="J210"/>
  <c r="H215"/>
  <c r="F217"/>
  <c r="N181"/>
  <c r="J211" l="1"/>
  <c r="I214"/>
  <c r="K210"/>
  <c r="L210"/>
  <c r="H216"/>
  <c r="F218"/>
  <c r="N182"/>
  <c r="K211" l="1"/>
  <c r="L211"/>
  <c r="J212"/>
  <c r="I215"/>
  <c r="H217"/>
  <c r="F219"/>
  <c r="N183"/>
  <c r="K212" l="1"/>
  <c r="L212"/>
  <c r="I216"/>
  <c r="J213"/>
  <c r="H218"/>
  <c r="F220"/>
  <c r="N184"/>
  <c r="J214" l="1"/>
  <c r="I217"/>
  <c r="K213"/>
  <c r="L213"/>
  <c r="H219"/>
  <c r="F221"/>
  <c r="N185"/>
  <c r="J215" l="1"/>
  <c r="K214"/>
  <c r="L214"/>
  <c r="I218"/>
  <c r="H220"/>
  <c r="F222"/>
  <c r="N186"/>
  <c r="J216" l="1"/>
  <c r="K215"/>
  <c r="L215"/>
  <c r="I219"/>
  <c r="H221"/>
  <c r="F223"/>
  <c r="N187"/>
  <c r="K216" l="1"/>
  <c r="L216"/>
  <c r="I220"/>
  <c r="J217"/>
  <c r="H222"/>
  <c r="F224"/>
  <c r="N188"/>
  <c r="J218" l="1"/>
  <c r="K217"/>
  <c r="L217"/>
  <c r="I221"/>
  <c r="H223"/>
  <c r="F225"/>
  <c r="N189"/>
  <c r="J219" l="1"/>
  <c r="K218"/>
  <c r="L218"/>
  <c r="I222"/>
  <c r="H224"/>
  <c r="F226"/>
  <c r="N190"/>
  <c r="K219" l="1"/>
  <c r="L219"/>
  <c r="J220"/>
  <c r="I223"/>
  <c r="H225"/>
  <c r="F227"/>
  <c r="N191"/>
  <c r="J221" l="1"/>
  <c r="I224"/>
  <c r="K220"/>
  <c r="L220"/>
  <c r="H226"/>
  <c r="F228"/>
  <c r="N192"/>
  <c r="J222" l="1"/>
  <c r="K221"/>
  <c r="L221"/>
  <c r="I225"/>
  <c r="H227"/>
  <c r="F229"/>
  <c r="N193"/>
  <c r="J223" l="1"/>
  <c r="K222"/>
  <c r="L222"/>
  <c r="I226"/>
  <c r="H228"/>
  <c r="F230"/>
  <c r="N194"/>
  <c r="J224" l="1"/>
  <c r="K223"/>
  <c r="L223"/>
  <c r="I227"/>
  <c r="H229"/>
  <c r="F231"/>
  <c r="N195"/>
  <c r="J225" l="1"/>
  <c r="K224"/>
  <c r="L224"/>
  <c r="I228"/>
  <c r="H230"/>
  <c r="F232"/>
  <c r="N196"/>
  <c r="J226" l="1"/>
  <c r="K225"/>
  <c r="L225"/>
  <c r="I229"/>
  <c r="H231"/>
  <c r="F233"/>
  <c r="N197"/>
  <c r="J227" l="1"/>
  <c r="K226"/>
  <c r="L226"/>
  <c r="I230"/>
  <c r="H232"/>
  <c r="F234"/>
  <c r="N198"/>
  <c r="J228" l="1"/>
  <c r="K227"/>
  <c r="L227"/>
  <c r="I231"/>
  <c r="H233"/>
  <c r="F235"/>
  <c r="N199"/>
  <c r="K228" l="1"/>
  <c r="L228"/>
  <c r="I232"/>
  <c r="J229"/>
  <c r="H234"/>
  <c r="I233" s="1"/>
  <c r="F236"/>
  <c r="N200"/>
  <c r="K229" l="1"/>
  <c r="L229"/>
  <c r="J230"/>
  <c r="H235"/>
  <c r="F237"/>
  <c r="N201"/>
  <c r="J231" l="1"/>
  <c r="I234"/>
  <c r="K230"/>
  <c r="L230"/>
  <c r="H236"/>
  <c r="F238"/>
  <c r="N202"/>
  <c r="K231" l="1"/>
  <c r="L231"/>
  <c r="J232"/>
  <c r="I235"/>
  <c r="H237"/>
  <c r="I236" s="1"/>
  <c r="F239"/>
  <c r="N203"/>
  <c r="K232" l="1"/>
  <c r="L232"/>
  <c r="J233"/>
  <c r="H238"/>
  <c r="F240"/>
  <c r="N204"/>
  <c r="J234" l="1"/>
  <c r="K233"/>
  <c r="L233"/>
  <c r="I237"/>
  <c r="H239"/>
  <c r="F241"/>
  <c r="N205"/>
  <c r="J235" l="1"/>
  <c r="K234"/>
  <c r="L234"/>
  <c r="I238"/>
  <c r="H240"/>
  <c r="F242"/>
  <c r="N206"/>
  <c r="J236" l="1"/>
  <c r="K235"/>
  <c r="L235"/>
  <c r="I239"/>
  <c r="H241"/>
  <c r="F243"/>
  <c r="N207"/>
  <c r="K236" l="1"/>
  <c r="L236"/>
  <c r="I240"/>
  <c r="J237"/>
  <c r="H242"/>
  <c r="I241" s="1"/>
  <c r="F244"/>
  <c r="N208"/>
  <c r="J238" l="1"/>
  <c r="K237"/>
  <c r="L237"/>
  <c r="H243"/>
  <c r="F245"/>
  <c r="N209"/>
  <c r="J239" l="1"/>
  <c r="I242"/>
  <c r="K238"/>
  <c r="L238"/>
  <c r="H244"/>
  <c r="F246"/>
  <c r="N210"/>
  <c r="K239" l="1"/>
  <c r="L239"/>
  <c r="J240"/>
  <c r="I243"/>
  <c r="H245"/>
  <c r="F247"/>
  <c r="N211"/>
  <c r="J241" l="1"/>
  <c r="K240"/>
  <c r="L240"/>
  <c r="I244"/>
  <c r="H246"/>
  <c r="F248"/>
  <c r="N212"/>
  <c r="K241" l="1"/>
  <c r="L241"/>
  <c r="J242"/>
  <c r="I245"/>
  <c r="H247"/>
  <c r="F249"/>
  <c r="N213"/>
  <c r="K242" l="1"/>
  <c r="L242"/>
  <c r="I246"/>
  <c r="J243"/>
  <c r="H248"/>
  <c r="F250"/>
  <c r="N214"/>
  <c r="J244" l="1"/>
  <c r="K243"/>
  <c r="L243"/>
  <c r="I247"/>
  <c r="H249"/>
  <c r="F251"/>
  <c r="N215"/>
  <c r="J245" l="1"/>
  <c r="K244"/>
  <c r="L244"/>
  <c r="I248"/>
  <c r="H250"/>
  <c r="F252"/>
  <c r="N216"/>
  <c r="J246" l="1"/>
  <c r="K245"/>
  <c r="L245"/>
  <c r="I249"/>
  <c r="H251"/>
  <c r="F253"/>
  <c r="N217"/>
  <c r="J247" l="1"/>
  <c r="K246"/>
  <c r="L246"/>
  <c r="I250"/>
  <c r="H252"/>
  <c r="F254"/>
  <c r="N218"/>
  <c r="K247" l="1"/>
  <c r="L247"/>
  <c r="I251"/>
  <c r="J248"/>
  <c r="H253"/>
  <c r="F255"/>
  <c r="N219"/>
  <c r="K248" l="1"/>
  <c r="L248"/>
  <c r="I252"/>
  <c r="J249"/>
  <c r="H254"/>
  <c r="F256"/>
  <c r="N220"/>
  <c r="K249" l="1"/>
  <c r="L249"/>
  <c r="I253"/>
  <c r="J250"/>
  <c r="H255"/>
  <c r="F257"/>
  <c r="N221"/>
  <c r="J251" l="1"/>
  <c r="K250"/>
  <c r="L250"/>
  <c r="I254"/>
  <c r="H256"/>
  <c r="F258"/>
  <c r="N222"/>
  <c r="J252" l="1"/>
  <c r="K251"/>
  <c r="L251"/>
  <c r="I255"/>
  <c r="H257"/>
  <c r="F259"/>
  <c r="N223"/>
  <c r="K252" l="1"/>
  <c r="L252"/>
  <c r="I256"/>
  <c r="J253"/>
  <c r="H258"/>
  <c r="F260"/>
  <c r="N224"/>
  <c r="J254" l="1"/>
  <c r="K253"/>
  <c r="L253"/>
  <c r="I257"/>
  <c r="H259"/>
  <c r="F261"/>
  <c r="N225"/>
  <c r="K254" l="1"/>
  <c r="L254"/>
  <c r="I258"/>
  <c r="J255"/>
  <c r="H260"/>
  <c r="I259" s="1"/>
  <c r="F262"/>
  <c r="N226"/>
  <c r="K255" l="1"/>
  <c r="L255"/>
  <c r="J256"/>
  <c r="H261"/>
  <c r="F263"/>
  <c r="N227"/>
  <c r="J257" l="1"/>
  <c r="I260"/>
  <c r="K256"/>
  <c r="L256"/>
  <c r="H262"/>
  <c r="F264"/>
  <c r="N228"/>
  <c r="K257" l="1"/>
  <c r="L257"/>
  <c r="I261"/>
  <c r="J258"/>
  <c r="H263"/>
  <c r="F265"/>
  <c r="N229"/>
  <c r="J259" l="1"/>
  <c r="I262"/>
  <c r="K258"/>
  <c r="L258"/>
  <c r="H264"/>
  <c r="F266"/>
  <c r="N230"/>
  <c r="K259" l="1"/>
  <c r="L259"/>
  <c r="J260"/>
  <c r="I263"/>
  <c r="H265"/>
  <c r="F267"/>
  <c r="N231"/>
  <c r="K260" l="1"/>
  <c r="L260"/>
  <c r="I264"/>
  <c r="J261"/>
  <c r="H266"/>
  <c r="F268"/>
  <c r="N232"/>
  <c r="J262" l="1"/>
  <c r="I265"/>
  <c r="K261"/>
  <c r="L261"/>
  <c r="H267"/>
  <c r="F269"/>
  <c r="N233"/>
  <c r="J263" l="1"/>
  <c r="K262"/>
  <c r="L262"/>
  <c r="I266"/>
  <c r="H268"/>
  <c r="F270"/>
  <c r="N234"/>
  <c r="J264" l="1"/>
  <c r="K263"/>
  <c r="L263"/>
  <c r="I267"/>
  <c r="H269"/>
  <c r="F271"/>
  <c r="N235"/>
  <c r="J265" l="1"/>
  <c r="K264"/>
  <c r="L264"/>
  <c r="I268"/>
  <c r="H270"/>
  <c r="F272"/>
  <c r="N236"/>
  <c r="J266" l="1"/>
  <c r="K265"/>
  <c r="L265"/>
  <c r="I269"/>
  <c r="H271"/>
  <c r="F273"/>
  <c r="N237"/>
  <c r="J267" l="1"/>
  <c r="K266"/>
  <c r="L266"/>
  <c r="I270"/>
  <c r="H272"/>
  <c r="F274"/>
  <c r="N238"/>
  <c r="K267" l="1"/>
  <c r="L267"/>
  <c r="J268"/>
  <c r="I271"/>
  <c r="H273"/>
  <c r="F275"/>
  <c r="N239"/>
  <c r="J269" l="1"/>
  <c r="K268"/>
  <c r="L268"/>
  <c r="I272"/>
  <c r="H274"/>
  <c r="F276"/>
  <c r="N240"/>
  <c r="K269" l="1"/>
  <c r="L269"/>
  <c r="I273"/>
  <c r="J270"/>
  <c r="H275"/>
  <c r="I274" s="1"/>
  <c r="F277"/>
  <c r="N241"/>
  <c r="K270" l="1"/>
  <c r="L270"/>
  <c r="J271"/>
  <c r="H276"/>
  <c r="F278"/>
  <c r="N242"/>
  <c r="K271" l="1"/>
  <c r="L271"/>
  <c r="I275"/>
  <c r="J272"/>
  <c r="H277"/>
  <c r="F279"/>
  <c r="N243"/>
  <c r="J273" l="1"/>
  <c r="K272"/>
  <c r="L272"/>
  <c r="I276"/>
  <c r="H278"/>
  <c r="F280"/>
  <c r="N244"/>
  <c r="J274" l="1"/>
  <c r="K273"/>
  <c r="L273"/>
  <c r="I277"/>
  <c r="H279"/>
  <c r="F281"/>
  <c r="N245"/>
  <c r="J275" l="1"/>
  <c r="K274"/>
  <c r="L274"/>
  <c r="I278"/>
  <c r="H280"/>
  <c r="F282"/>
  <c r="N246"/>
  <c r="K275" l="1"/>
  <c r="L275"/>
  <c r="I279"/>
  <c r="J276"/>
  <c r="H281"/>
  <c r="F283"/>
  <c r="N247"/>
  <c r="K276" l="1"/>
  <c r="L276"/>
  <c r="I280"/>
  <c r="J277"/>
  <c r="H282"/>
  <c r="F284"/>
  <c r="F285" s="1"/>
  <c r="N248"/>
  <c r="K277" l="1"/>
  <c r="L277"/>
  <c r="J278"/>
  <c r="I281"/>
  <c r="H283"/>
  <c r="F286"/>
  <c r="F287" s="1"/>
  <c r="N249"/>
  <c r="J279" l="1"/>
  <c r="I282"/>
  <c r="K278"/>
  <c r="L278"/>
  <c r="H285"/>
  <c r="F288"/>
  <c r="F289" s="1"/>
  <c r="N250"/>
  <c r="H284" l="1"/>
  <c r="J281"/>
  <c r="K279"/>
  <c r="L279"/>
  <c r="H287"/>
  <c r="F290"/>
  <c r="N251"/>
  <c r="H286" l="1"/>
  <c r="J283"/>
  <c r="I285"/>
  <c r="J280"/>
  <c r="I284"/>
  <c r="I283"/>
  <c r="K281"/>
  <c r="L281"/>
  <c r="H289"/>
  <c r="F291"/>
  <c r="N252"/>
  <c r="K280" l="1"/>
  <c r="L280"/>
  <c r="J282"/>
  <c r="I286"/>
  <c r="H288"/>
  <c r="I287" s="1"/>
  <c r="K283"/>
  <c r="L283"/>
  <c r="H290"/>
  <c r="F292"/>
  <c r="N253"/>
  <c r="K282" l="1"/>
  <c r="L282"/>
  <c r="I289"/>
  <c r="J286"/>
  <c r="I288"/>
  <c r="J284"/>
  <c r="J285"/>
  <c r="H291"/>
  <c r="F293"/>
  <c r="N254"/>
  <c r="K285" l="1"/>
  <c r="L285"/>
  <c r="K286"/>
  <c r="L286"/>
  <c r="I290"/>
  <c r="K284"/>
  <c r="L284"/>
  <c r="J287"/>
  <c r="H292"/>
  <c r="F294"/>
  <c r="N255"/>
  <c r="J288" l="1"/>
  <c r="I291"/>
  <c r="K287"/>
  <c r="L287"/>
  <c r="H293"/>
  <c r="F295"/>
  <c r="N256"/>
  <c r="K288" l="1"/>
  <c r="L288"/>
  <c r="I292"/>
  <c r="J289"/>
  <c r="H294"/>
  <c r="F296"/>
  <c r="N257"/>
  <c r="K289" l="1"/>
  <c r="L289"/>
  <c r="J290"/>
  <c r="I293"/>
  <c r="H295"/>
  <c r="F297"/>
  <c r="N258"/>
  <c r="J291" l="1"/>
  <c r="K290"/>
  <c r="L290"/>
  <c r="I294"/>
  <c r="H296"/>
  <c r="F298"/>
  <c r="N259"/>
  <c r="K291" l="1"/>
  <c r="L291"/>
  <c r="J292"/>
  <c r="I295"/>
  <c r="H297"/>
  <c r="F299"/>
  <c r="N260"/>
  <c r="K292" l="1"/>
  <c r="L292"/>
  <c r="I296"/>
  <c r="J293"/>
  <c r="F300"/>
  <c r="H299" s="1"/>
  <c r="H298"/>
  <c r="N261"/>
  <c r="J295" l="1"/>
  <c r="J294"/>
  <c r="K293"/>
  <c r="L293"/>
  <c r="F301"/>
  <c r="I298"/>
  <c r="I297"/>
  <c r="F302"/>
  <c r="N262"/>
  <c r="K295" l="1"/>
  <c r="L295"/>
  <c r="K294"/>
  <c r="L294"/>
  <c r="H301"/>
  <c r="F303"/>
  <c r="F304" s="1"/>
  <c r="N263"/>
  <c r="H300" l="1"/>
  <c r="J297"/>
  <c r="H302"/>
  <c r="F305"/>
  <c r="N264"/>
  <c r="J298" l="1"/>
  <c r="I301"/>
  <c r="J296"/>
  <c r="I300"/>
  <c r="I299"/>
  <c r="K297"/>
  <c r="L297"/>
  <c r="H304"/>
  <c r="F306"/>
  <c r="H305" s="1"/>
  <c r="N265"/>
  <c r="H303" l="1"/>
  <c r="K298"/>
  <c r="L298"/>
  <c r="K296"/>
  <c r="L296"/>
  <c r="F307"/>
  <c r="H306" s="1"/>
  <c r="N266"/>
  <c r="I304" l="1"/>
  <c r="J299"/>
  <c r="J302"/>
  <c r="J300"/>
  <c r="I302"/>
  <c r="I303"/>
  <c r="J301"/>
  <c r="I305"/>
  <c r="F308"/>
  <c r="N267"/>
  <c r="K300" l="1"/>
  <c r="L300"/>
  <c r="K301"/>
  <c r="L301"/>
  <c r="K302"/>
  <c r="L302"/>
  <c r="K299"/>
  <c r="L299"/>
  <c r="F309"/>
  <c r="N268"/>
  <c r="F310" l="1"/>
  <c r="H309" s="1"/>
  <c r="H308"/>
  <c r="N269"/>
  <c r="H307" l="1"/>
  <c r="F311"/>
  <c r="N270"/>
  <c r="I308" l="1"/>
  <c r="J303"/>
  <c r="J305"/>
  <c r="I307"/>
  <c r="I306"/>
  <c r="J304"/>
  <c r="F312"/>
  <c r="H311" s="1"/>
  <c r="H310"/>
  <c r="N271"/>
  <c r="K304" l="1"/>
  <c r="L304"/>
  <c r="K303"/>
  <c r="L303"/>
  <c r="J307"/>
  <c r="I310"/>
  <c r="I309"/>
  <c r="K305"/>
  <c r="L305"/>
  <c r="J306"/>
  <c r="F313"/>
  <c r="H312" s="1"/>
  <c r="N272"/>
  <c r="K306" l="1"/>
  <c r="L306"/>
  <c r="K307"/>
  <c r="L307"/>
  <c r="I311"/>
  <c r="J308"/>
  <c r="F314"/>
  <c r="N273"/>
  <c r="K308" l="1"/>
  <c r="L308"/>
  <c r="F315"/>
  <c r="H314" s="1"/>
  <c r="H313"/>
  <c r="N274"/>
  <c r="J309" l="1"/>
  <c r="I313"/>
  <c r="I312"/>
  <c r="J310"/>
  <c r="F316"/>
  <c r="N275"/>
  <c r="K310" l="1"/>
  <c r="L310"/>
  <c r="K309"/>
  <c r="L309"/>
  <c r="F317"/>
  <c r="H316" s="1"/>
  <c r="H315"/>
  <c r="N276"/>
  <c r="I315" l="1"/>
  <c r="I314"/>
  <c r="J311"/>
  <c r="J312"/>
  <c r="F318"/>
  <c r="H317" s="1"/>
  <c r="N277"/>
  <c r="K312" l="1"/>
  <c r="L312"/>
  <c r="K311"/>
  <c r="L311"/>
  <c r="J313"/>
  <c r="I316"/>
  <c r="F319"/>
  <c r="H318" s="1"/>
  <c r="N278"/>
  <c r="K313" l="1"/>
  <c r="L313"/>
  <c r="J314"/>
  <c r="I317"/>
  <c r="F320"/>
  <c r="H319" s="1"/>
  <c r="N279"/>
  <c r="J315" l="1"/>
  <c r="I318"/>
  <c r="K314"/>
  <c r="L314"/>
  <c r="F321"/>
  <c r="H320" s="1"/>
  <c r="N280"/>
  <c r="K315" l="1"/>
  <c r="L315"/>
  <c r="I319"/>
  <c r="J316"/>
  <c r="F322"/>
  <c r="N281"/>
  <c r="K316" l="1"/>
  <c r="L316"/>
  <c r="F323"/>
  <c r="H322" s="1"/>
  <c r="H321"/>
  <c r="N282"/>
  <c r="J318" l="1"/>
  <c r="J317"/>
  <c r="I321"/>
  <c r="I320"/>
  <c r="F324"/>
  <c r="H323" s="1"/>
  <c r="N283"/>
  <c r="J319" l="1"/>
  <c r="K318"/>
  <c r="L318"/>
  <c r="K317"/>
  <c r="L317"/>
  <c r="I322"/>
  <c r="F325"/>
  <c r="H324" s="1"/>
  <c r="N284"/>
  <c r="J320" l="1"/>
  <c r="K319"/>
  <c r="L319"/>
  <c r="I323"/>
  <c r="F326"/>
  <c r="H325" s="1"/>
  <c r="N285"/>
  <c r="J321" l="1"/>
  <c r="K320"/>
  <c r="L320"/>
  <c r="I324"/>
  <c r="F327"/>
  <c r="H326" s="1"/>
  <c r="N286"/>
  <c r="J322" l="1"/>
  <c r="I325"/>
  <c r="K321"/>
  <c r="L321"/>
  <c r="F328"/>
  <c r="H327" s="1"/>
  <c r="N287"/>
  <c r="K322" l="1"/>
  <c r="L322"/>
  <c r="J323"/>
  <c r="I326"/>
  <c r="F329"/>
  <c r="N288"/>
  <c r="K323" l="1"/>
  <c r="L323"/>
  <c r="F330"/>
  <c r="H329" s="1"/>
  <c r="H328"/>
  <c r="N289"/>
  <c r="J325" l="1"/>
  <c r="J324"/>
  <c r="I328"/>
  <c r="I327"/>
  <c r="F331"/>
  <c r="H330" s="1"/>
  <c r="N290"/>
  <c r="J326" l="1"/>
  <c r="K325"/>
  <c r="L325"/>
  <c r="K324"/>
  <c r="L324"/>
  <c r="I329"/>
  <c r="F332"/>
  <c r="H331" s="1"/>
  <c r="N291"/>
  <c r="J327" l="1"/>
  <c r="I330"/>
  <c r="K326"/>
  <c r="L326"/>
  <c r="F333"/>
  <c r="H332" s="1"/>
  <c r="N292"/>
  <c r="J328" l="1"/>
  <c r="K327"/>
  <c r="L327"/>
  <c r="I331"/>
  <c r="F334"/>
  <c r="H333" s="1"/>
  <c r="N293"/>
  <c r="J329" l="1"/>
  <c r="I332"/>
  <c r="K328"/>
  <c r="L328"/>
  <c r="F335"/>
  <c r="H334" s="1"/>
  <c r="N294"/>
  <c r="J330" l="1"/>
  <c r="K329"/>
  <c r="L329"/>
  <c r="I333"/>
  <c r="F336"/>
  <c r="H335" s="1"/>
  <c r="N295"/>
  <c r="K330" l="1"/>
  <c r="L330"/>
  <c r="I334"/>
  <c r="J331"/>
  <c r="F337"/>
  <c r="H336" s="1"/>
  <c r="I335" s="1"/>
  <c r="N296"/>
  <c r="J332" l="1"/>
  <c r="K331"/>
  <c r="L331"/>
  <c r="F338"/>
  <c r="H337" s="1"/>
  <c r="N297"/>
  <c r="J333" l="1"/>
  <c r="I336"/>
  <c r="K332"/>
  <c r="L332"/>
  <c r="H338"/>
  <c r="F339"/>
  <c r="N298"/>
  <c r="J334" l="1"/>
  <c r="K333"/>
  <c r="L333"/>
  <c r="I337"/>
  <c r="F340"/>
  <c r="H339" s="1"/>
  <c r="N299"/>
  <c r="K334" l="1"/>
  <c r="L334"/>
  <c r="I338"/>
  <c r="J335"/>
  <c r="F341"/>
  <c r="H340" s="1"/>
  <c r="I339" s="1"/>
  <c r="N300"/>
  <c r="J336" l="1"/>
  <c r="K335"/>
  <c r="L335"/>
  <c r="F342"/>
  <c r="H341" s="1"/>
  <c r="N301"/>
  <c r="J337" l="1"/>
  <c r="K336"/>
  <c r="L336"/>
  <c r="I340"/>
  <c r="F343"/>
  <c r="H342" s="1"/>
  <c r="N302"/>
  <c r="K337" l="1"/>
  <c r="L337"/>
  <c r="I341"/>
  <c r="J338"/>
  <c r="F344"/>
  <c r="H343" s="1"/>
  <c r="I342" s="1"/>
  <c r="N303"/>
  <c r="K338" l="1"/>
  <c r="L338"/>
  <c r="J339"/>
  <c r="F345"/>
  <c r="H344" s="1"/>
  <c r="N304"/>
  <c r="J340" l="1"/>
  <c r="K339"/>
  <c r="L339"/>
  <c r="I343"/>
  <c r="F346"/>
  <c r="H345" s="1"/>
  <c r="N305"/>
  <c r="J341" l="1"/>
  <c r="K340"/>
  <c r="L340"/>
  <c r="I344"/>
  <c r="F347"/>
  <c r="H346" s="1"/>
  <c r="N306"/>
  <c r="K341" l="1"/>
  <c r="L341"/>
  <c r="I345"/>
  <c r="J342"/>
  <c r="F348"/>
  <c r="H347" s="1"/>
  <c r="I346" s="1"/>
  <c r="N307"/>
  <c r="K342" l="1"/>
  <c r="L342"/>
  <c r="J343"/>
  <c r="F349"/>
  <c r="H348" s="1"/>
  <c r="N308"/>
  <c r="J344" l="1"/>
  <c r="K343"/>
  <c r="L343"/>
  <c r="I347"/>
  <c r="H349"/>
  <c r="F350"/>
  <c r="N309"/>
  <c r="K344" l="1"/>
  <c r="L344"/>
  <c r="I348"/>
  <c r="J345"/>
  <c r="F351"/>
  <c r="H350" s="1"/>
  <c r="I349" s="1"/>
  <c r="N310"/>
  <c r="K345" l="1"/>
  <c r="L345"/>
  <c r="J346"/>
  <c r="F352"/>
  <c r="H351" s="1"/>
  <c r="N311"/>
  <c r="J347" l="1"/>
  <c r="I350"/>
  <c r="K346"/>
  <c r="L346"/>
  <c r="H352"/>
  <c r="F353"/>
  <c r="N312"/>
  <c r="K347" l="1"/>
  <c r="L347"/>
  <c r="I351"/>
  <c r="J348"/>
  <c r="F354"/>
  <c r="H353" s="1"/>
  <c r="N313"/>
  <c r="J349" l="1"/>
  <c r="I352"/>
  <c r="K348"/>
  <c r="L348"/>
  <c r="F355"/>
  <c r="N314"/>
  <c r="K349" l="1"/>
  <c r="L349"/>
  <c r="F356"/>
  <c r="H355" s="1"/>
  <c r="H354"/>
  <c r="N315"/>
  <c r="J351" l="1"/>
  <c r="J350"/>
  <c r="I354"/>
  <c r="I353"/>
  <c r="F357"/>
  <c r="H356" s="1"/>
  <c r="N316"/>
  <c r="J352" l="1"/>
  <c r="I355"/>
  <c r="K350"/>
  <c r="L350"/>
  <c r="K351"/>
  <c r="L351"/>
  <c r="F358"/>
  <c r="H357" s="1"/>
  <c r="J353" s="1"/>
  <c r="N317"/>
  <c r="K353" l="1"/>
  <c r="L353"/>
  <c r="I356"/>
  <c r="K352"/>
  <c r="L352"/>
  <c r="F359"/>
  <c r="H358" s="1"/>
  <c r="J354" s="1"/>
  <c r="N318"/>
  <c r="K354" l="1"/>
  <c r="L354"/>
  <c r="I357"/>
  <c r="F360"/>
  <c r="F361" s="1"/>
  <c r="F362" s="1"/>
  <c r="F363" s="1"/>
  <c r="F364" s="1"/>
  <c r="F365" s="1"/>
  <c r="F366" s="1"/>
  <c r="F367" s="1"/>
  <c r="F368" s="1"/>
  <c r="N319"/>
  <c r="H359" l="1"/>
  <c r="N320"/>
  <c r="E20" l="1"/>
  <c r="J355"/>
  <c r="J356"/>
  <c r="K356" s="1"/>
  <c r="J357"/>
  <c r="K357" s="1"/>
  <c r="N321"/>
  <c r="K355" l="1"/>
  <c r="L355"/>
  <c r="E23" s="1"/>
  <c r="N322"/>
  <c r="N323" l="1"/>
  <c r="N324" l="1"/>
  <c r="N325" l="1"/>
  <c r="N326" l="1"/>
  <c r="N327" l="1"/>
  <c r="N328" l="1"/>
  <c r="N329" l="1"/>
  <c r="N330" l="1"/>
  <c r="N331" l="1"/>
  <c r="N332" l="1"/>
  <c r="N333" l="1"/>
  <c r="N334" l="1"/>
  <c r="N335" l="1"/>
  <c r="N336" l="1"/>
  <c r="N337" l="1"/>
  <c r="N338" l="1"/>
  <c r="N339" l="1"/>
  <c r="N340" l="1"/>
  <c r="N341" l="1"/>
  <c r="N342" l="1"/>
  <c r="N343" l="1"/>
  <c r="N344" l="1"/>
  <c r="N345" l="1"/>
  <c r="N346" l="1"/>
  <c r="N347" l="1"/>
  <c r="N348" l="1"/>
  <c r="Q5" s="1"/>
  <c r="N349" l="1"/>
  <c r="Q4" s="1"/>
  <c r="N350" l="1"/>
  <c r="Q3" s="1"/>
  <c r="N351" l="1"/>
  <c r="Q2" s="1"/>
  <c r="N352" l="1"/>
  <c r="Q10" s="1"/>
  <c r="N353" l="1"/>
  <c r="Q9" s="1"/>
  <c r="N354" l="1"/>
  <c r="Q8" s="1"/>
  <c r="N355" l="1"/>
  <c r="Q7" s="1"/>
  <c r="N356" l="1"/>
  <c r="Q6" s="1"/>
  <c r="N357" l="1"/>
  <c r="N358" l="1"/>
  <c r="E8" l="1"/>
</calcChain>
</file>

<file path=xl/connections.xml><?xml version="1.0" encoding="utf-8"?>
<connections xmlns="http://schemas.openxmlformats.org/spreadsheetml/2006/main">
  <connection id="1" name="Caves" type="6" refreshedVersion="3" background="1" saveData="1">
    <textPr codePage="437" sourceFile="C:\STEVE\FTP_DATA\Caves.txt" delimited="0">
      <textFields count="3">
        <textField/>
        <textField position="10"/>
        <textField position="18"/>
      </textFields>
    </textPr>
  </connection>
</connections>
</file>

<file path=xl/sharedStrings.xml><?xml version="1.0" encoding="utf-8"?>
<sst xmlns="http://schemas.openxmlformats.org/spreadsheetml/2006/main" count="385" uniqueCount="249">
  <si>
    <t>Bin Avr</t>
  </si>
  <si>
    <t>KyrBP</t>
  </si>
  <si>
    <t>Bin Notes</t>
  </si>
  <si>
    <t>Begin Bin</t>
  </si>
  <si>
    <t>Δt</t>
  </si>
  <si>
    <t>Gaps in the</t>
  </si>
  <si>
    <t>data limit this</t>
  </si>
  <si>
    <t>TS to kyr</t>
  </si>
  <si>
    <t>Least Sq:</t>
  </si>
  <si>
    <t xml:space="preserve"> </t>
  </si>
  <si>
    <t>Slope</t>
  </si>
  <si>
    <t>Intercept</t>
  </si>
  <si>
    <t># Interpolated</t>
  </si>
  <si>
    <t>Observations</t>
  </si>
  <si>
    <t>BP Observ</t>
  </si>
  <si>
    <t>Oxy</t>
  </si>
  <si>
    <t>515.16 yr bins</t>
  </si>
  <si>
    <t>515-Center</t>
  </si>
  <si>
    <t>1545.48 yr bins</t>
  </si>
  <si>
    <t>1545-Center</t>
  </si>
  <si>
    <t>4636-Center</t>
  </si>
  <si>
    <t>Correlations</t>
  </si>
  <si>
    <t>4636 Model</t>
  </si>
  <si>
    <t>13.9 Model</t>
  </si>
  <si>
    <t>ftp://ftp.ncdc.noaa.gov/pub/data/paleo/speleothem/israel/soreq_peqiin_2003.txt</t>
  </si>
  <si>
    <t>Soreq and Peqiin Caves, Israel Speleothem Stable Isotope Data</t>
  </si>
  <si>
    <t>---------------------------------------------------------------------</t>
  </si>
  <si>
    <t xml:space="preserve">                NOAA Paleoclimatology Program</t>
  </si>
  <si>
    <t xml:space="preserve">                               and</t>
  </si>
  <si>
    <t xml:space="preserve">         World Data Center for Paleoclimatology, Boulder</t>
  </si>
  <si>
    <t>NOTE: PLEASE CITE ORIGINAL REFERENCE WHEN USING THIS DATA!!!!!</t>
  </si>
  <si>
    <t>NAME OF DATA SET:  Soreq and Peqiin Cave Speleothem Stable Isotope Data</t>
  </si>
  <si>
    <t>LAST UPDATE: 9/2003 (Original Receipt by WDC Paleo)</t>
  </si>
  <si>
    <t>CONTRIBUTOR: Miryam Bar-Matthews, Geological Survey of Israel</t>
  </si>
  <si>
    <t>IGBP PAGES/WDCA CONTRIBUTION SERIES NUMBER: 2003-061</t>
  </si>
  <si>
    <t>SUGGESTED DATA CITATION: Bar-Matthews, M., et al., 2003,</t>
  </si>
  <si>
    <t>Soreq and Peqiin Caves, Israel Speleothem Stable Isotope Data,</t>
  </si>
  <si>
    <t xml:space="preserve">IGBP PAGES/World Data Center for Paleoclimatology </t>
  </si>
  <si>
    <t xml:space="preserve">Data Contribution Series #2003-061. </t>
  </si>
  <si>
    <t xml:space="preserve">NOAA/NGDC Paleoclimatology Program, Boulder CO, USA. </t>
  </si>
  <si>
    <t xml:space="preserve">ORIGINAL REFERENCE: </t>
  </si>
  <si>
    <t>Bar-Matthews, M., A. Ayalon, M. Gilmour, A. Matthews, and C.J. Hawkesworth, 2003,</t>
  </si>
  <si>
    <t xml:space="preserve">Sea-land oxygen isotopic relationships from planktonic foraminifera and speleothems </t>
  </si>
  <si>
    <t xml:space="preserve">in the Eastern Mediterranean region and their implication for paleorainfall </t>
  </si>
  <si>
    <t xml:space="preserve">during interglacial intervals, </t>
  </si>
  <si>
    <t xml:space="preserve">Geochimica et Cosmochimica Acta, 67, 17, pp. 3181-3199, 1 September 2003. </t>
  </si>
  <si>
    <t xml:space="preserve">ADDITIONAL REFERENCES: </t>
  </si>
  <si>
    <t xml:space="preserve">Bar-Matthews, M., A. Ayalon, and A. Kaufman, 1997, </t>
  </si>
  <si>
    <t xml:space="preserve">Late Quaternary Paleoclimate in the Eastern Mediterranean Region from Stable Isotope </t>
  </si>
  <si>
    <t>Analysis of Speleothems at Soreq Cave, Israel.</t>
  </si>
  <si>
    <t>Quaternary Research, 47, 2, 155.</t>
  </si>
  <si>
    <t>Bar-Matthews, M., A. Ayalon, A. Kaufman, and G.J. Wasserburg, 1999,</t>
  </si>
  <si>
    <t xml:space="preserve">The Eastern Mediterranean paleoclimate as a reflection of regional events: </t>
  </si>
  <si>
    <t>Soreq cave, Israel.</t>
  </si>
  <si>
    <t>Earth and Planetary Science Letters, 166, 1-2, 85.</t>
  </si>
  <si>
    <t>GEOGRAPHIC REGION: Eastern Mediterranean</t>
  </si>
  <si>
    <t>PERIOD OF RECORD:  250  KYrBP - present</t>
  </si>
  <si>
    <t xml:space="preserve">FUNDING SOURCE: Israel Science Foundation </t>
  </si>
  <si>
    <t xml:space="preserve">ABSTRACT: </t>
  </si>
  <si>
    <t xml:space="preserve">The oxygen and carbon stable isotope compositions of cave speleothems provide </t>
  </si>
  <si>
    <t xml:space="preserve">a powerful method for understanding continental climate change. Here, we examine </t>
  </si>
  <si>
    <t xml:space="preserve">the question of the regionality of this isotopic record and its linkage with </t>
  </si>
  <si>
    <t xml:space="preserve">the marine isotopic record in the Eastern Mediterranean (EM) region. The study </t>
  </si>
  <si>
    <t xml:space="preserve">presents a new, accurately dated 250-kyr d18O and d13C record determined from </t>
  </si>
  <si>
    <t xml:space="preserve">speleothems of the Peqiin Cave, Northern Israel. Its comparison with the </t>
  </si>
  <si>
    <t xml:space="preserve">continuous 185-kyr isotopic record of the Soreq Cave speleothems from </t>
  </si>
  <si>
    <t xml:space="preserve">Central Israel reveals striking similarities. Thus, a strong regional </t>
  </si>
  <si>
    <t xml:space="preserve">climatic signal, brought about by variations in temperature and rainfall amount, </t>
  </si>
  <si>
    <t xml:space="preserve">is reflected in both cave records. Low d18O minima in the Peqiin profile for the </t>
  </si>
  <si>
    <t xml:space="preserve">last 250- to 185-kyr period (interglacial marine isotopic stage 7) match the timing </t>
  </si>
  <si>
    <t xml:space="preserve">of sapropels 9 to 7 and are indicative of high rainfall in the EM region </t>
  </si>
  <si>
    <t xml:space="preserve">at these times. The combined Soreq and Peqiin d18O record for the last 250 kyr </t>
  </si>
  <si>
    <t xml:space="preserve">excellently matches the published Globigerinoides ruber (G. ruber) marine d18O </t>
  </si>
  <si>
    <t xml:space="preserve">record for the EM Sea, with the isotopic compositional difference </t>
  </si>
  <si>
    <t xml:space="preserve">G.ruber-speleothems remaining relatively constant at -5.6 +/- 0.7 per mil, </t>
  </si>
  <si>
    <t xml:space="preserve">thus establishing for the first time a robust, exploitable link between the </t>
  </si>
  <si>
    <t xml:space="preserve">land and the marine isotopic records. The correspondence of low d18O speleothem </t>
  </si>
  <si>
    <t xml:space="preserve">values and high cave water stands with low G. ruber d18O values during interglacial </t>
  </si>
  <si>
    <t xml:space="preserve">sapropel events indicates that these periods were characterized by enhanced rainfall </t>
  </si>
  <si>
    <t xml:space="preserve">in the EM land and sea regions. By use of sea surface temperatures derived from </t>
  </si>
  <si>
    <t xml:space="preserve">alkenone data as a proxy for land temperatures at the Soreq Cave, we calculate </t>
  </si>
  <si>
    <t xml:space="preserve">the paleorainfall d18O values and its amounts. Maximum rainfall and lowest </t>
  </si>
  <si>
    <t xml:space="preserve">temperature conditions occurred at the beginning of the sapropel events and were </t>
  </si>
  <si>
    <t xml:space="preserve">followed by decrease in rainfall and increase in temperatures, leading to </t>
  </si>
  <si>
    <t xml:space="preserve">arid conditions. The record for the last 7000 yr shows a trend toward increasing </t>
  </si>
  <si>
    <t xml:space="preserve">aridity and agrees well with climatic and archeological data from North Africa </t>
  </si>
  <si>
    <t xml:space="preserve">and the Middle East. </t>
  </si>
  <si>
    <t xml:space="preserve">DESCRIPTION:  </t>
  </si>
  <si>
    <t>Oxygen and carbon stable isotope data from 2 cave speleothems in central Israel.</t>
  </si>
  <si>
    <t xml:space="preserve">Soreq Cave: 31.45N, 35.03E, Judean Mountains, surface elevation 400m, </t>
  </si>
  <si>
    <t>cave depth 10-50m below surface.</t>
  </si>
  <si>
    <t>Peqiin Cave: 32.58N, 35.19E, Upper Galilee Mountains, surface elevation 650m,</t>
  </si>
  <si>
    <t xml:space="preserve">cave depth 10-30m below surface. </t>
  </si>
  <si>
    <t>DATA:</t>
  </si>
  <si>
    <t>1. Peqiin Cave Stable Isotope Data</t>
  </si>
  <si>
    <t>Age (ky)        d18O      d13C</t>
  </si>
  <si>
    <t>d13C</t>
  </si>
  <si>
    <t>Interpolated</t>
  </si>
  <si>
    <t>4636.44 yr bins</t>
  </si>
  <si>
    <t>41.7 Model</t>
  </si>
  <si>
    <t>KyrBPb</t>
  </si>
  <si>
    <t>Oxyb</t>
  </si>
  <si>
    <t>cells</t>
  </si>
  <si>
    <t>28, 29, 30</t>
  </si>
  <si>
    <t>15, and 16</t>
  </si>
  <si>
    <t>Several gaps in the data.</t>
  </si>
  <si>
    <t>Cycles</t>
  </si>
  <si>
    <t>35 cycles</t>
  </si>
  <si>
    <t>5 cycles</t>
  </si>
  <si>
    <t>14 cycles</t>
  </si>
  <si>
    <t>Lag (kyr)</t>
  </si>
  <si>
    <t>4.64 Avr</t>
  </si>
  <si>
    <t>13.9 Avr</t>
  </si>
  <si>
    <t>3-9 BP</t>
  </si>
  <si>
    <t>1-9 BP</t>
  </si>
  <si>
    <t>Inverted</t>
  </si>
  <si>
    <t>Cells</t>
  </si>
  <si>
    <t>24 to 153</t>
  </si>
  <si>
    <t>99%</t>
  </si>
  <si>
    <t>from 219.686 Ka</t>
  </si>
  <si>
    <t>to 20.158 Ka</t>
  </si>
  <si>
    <t>from 230.513 Ka</t>
  </si>
  <si>
    <t>to 30.985 Ka</t>
  </si>
  <si>
    <t>16 to 59</t>
  </si>
  <si>
    <t>85%</t>
  </si>
  <si>
    <t>39 to 355</t>
  </si>
  <si>
    <t>from 165.035 Ka</t>
  </si>
  <si>
    <t>to 2.113 Ka</t>
  </si>
  <si>
    <t>15 to 126</t>
  </si>
  <si>
    <t>from 177.924 Ka</t>
  </si>
  <si>
    <t>to 6.238 Ka</t>
  </si>
  <si>
    <t>12.4 cycles</t>
  </si>
  <si>
    <t>9 Avr</t>
  </si>
  <si>
    <t>3 Avr</t>
  </si>
  <si>
    <t>1-9 Avr</t>
  </si>
  <si>
    <t>3-9 Avr</t>
  </si>
  <si>
    <t>Table E16.1.1 – Information about the Israeli Climate Time-Series.</t>
  </si>
  <si>
    <t>Description</t>
  </si>
  <si>
    <t>Details for this Time-Series</t>
  </si>
  <si>
    <t>Data Source</t>
  </si>
  <si>
    <t>Brief description of the data</t>
  </si>
  <si>
    <t>Reconstructed rainfall from Soreq Cave and Peqiin Cave, Israel.</t>
  </si>
  <si>
    <t>Abbreviated reference</t>
  </si>
  <si>
    <r>
      <t xml:space="preserve">Bar-Matthews </t>
    </r>
    <r>
      <rPr>
        <i/>
        <sz val="11"/>
        <rFont val="Times New Roman"/>
        <family val="1"/>
      </rPr>
      <t>et al.</t>
    </r>
    <r>
      <rPr>
        <sz val="11"/>
        <rFont val="Times New Roman"/>
        <family val="1"/>
      </rPr>
      <t>, 2003</t>
    </r>
  </si>
  <si>
    <t>Details about the data source</t>
  </si>
  <si>
    <t>NOAA’s NGDC, Data Contribution Series # 2003-061</t>
  </si>
  <si>
    <t>Original Time-Series</t>
  </si>
  <si>
    <r>
      <t>Soreq Cave</t>
    </r>
    <r>
      <rPr>
        <sz val="11"/>
        <color rgb="FF000000"/>
        <rFont val="Times New Roman"/>
        <family val="1"/>
      </rPr>
      <t xml:space="preserve">                                           </t>
    </r>
    <r>
      <rPr>
        <b/>
        <sz val="11"/>
        <color rgb="FF000000"/>
        <rFont val="Times New Roman"/>
        <family val="1"/>
      </rPr>
      <t>Peqiin Cave</t>
    </r>
  </si>
  <si>
    <t>Beginning time</t>
  </si>
  <si>
    <t>184 Ka                                                   248.2 Ka</t>
  </si>
  <si>
    <t>Ending time</t>
  </si>
  <si>
    <t>Present                                                   14.0 Ka</t>
  </si>
  <si>
    <t>No. of samples (observations)</t>
  </si>
  <si>
    <t>1,390                                                      567</t>
  </si>
  <si>
    <t>Estimated ages: Mean error</t>
  </si>
  <si>
    <t>700 years (inferred)                               800 years (inferred)</t>
  </si>
  <si>
    <t>Estimated ages: Minimum error</t>
  </si>
  <si>
    <t>10 years (inferred)                                 10 years (inferred)</t>
  </si>
  <si>
    <t>Estimated ages: Maximum error</t>
  </si>
  <si>
    <t>1,840 years (inferred)                            2,500 years (inferred)</t>
  </si>
  <si>
    <t>Table E16.2.1 – Israeli Climate Proxy: Data Preparation.</t>
  </si>
  <si>
    <t>Preparation Summary</t>
  </si>
  <si>
    <t>Peqiin 1</t>
  </si>
  <si>
    <t>Peqiin 2</t>
  </si>
  <si>
    <t>Soreq 3</t>
  </si>
  <si>
    <t>Soreq 4</t>
  </si>
  <si>
    <t>Data Preparation Steps</t>
  </si>
  <si>
    <t>13.9-kyr</t>
  </si>
  <si>
    <t>41.8-kyr</t>
  </si>
  <si>
    <t>4.64-kyr</t>
  </si>
  <si>
    <t>Bin Sizes for Histogram</t>
  </si>
  <si>
    <t>1.55-kyr</t>
  </si>
  <si>
    <t>516-yr</t>
  </si>
  <si>
    <t>Data Adjustments</t>
  </si>
  <si>
    <t>Band-Pass Filter Used</t>
  </si>
  <si>
    <t>1-9 cell</t>
  </si>
  <si>
    <t>Moving Avr. Indentation</t>
  </si>
  <si>
    <t>4 cell</t>
  </si>
  <si>
    <t>Empty Bins Interpolated</t>
  </si>
  <si>
    <t>Beginning Time of Test</t>
  </si>
  <si>
    <t>220 Ka</t>
  </si>
  <si>
    <t>231 Ka</t>
  </si>
  <si>
    <t>165 Ka</t>
  </si>
  <si>
    <t>178 Ka</t>
  </si>
  <si>
    <t>Ending Time of Test</t>
  </si>
  <si>
    <t>20 Ka</t>
  </si>
  <si>
    <t>31 Ka</t>
  </si>
  <si>
    <t>2 Ka</t>
  </si>
  <si>
    <t>6 Ka</t>
  </si>
  <si>
    <t>Basic Time-Series Stats</t>
  </si>
  <si>
    <t>Number of observations</t>
  </si>
  <si>
    <t>Approximate # of cycles</t>
  </si>
  <si>
    <t>Minimum</t>
  </si>
  <si>
    <t>1st Quartile</t>
  </si>
  <si>
    <t>2nd Quartile (Median)</t>
  </si>
  <si>
    <t>3rd Quartile</t>
  </si>
  <si>
    <t>Maximum</t>
  </si>
  <si>
    <t>Average (Mean)</t>
  </si>
  <si>
    <t>Standard Error of Mean</t>
  </si>
  <si>
    <t>Lower C.L. of the Mean</t>
  </si>
  <si>
    <t>Upper C.L. of the Mean</t>
  </si>
  <si>
    <t>Variance</t>
  </si>
  <si>
    <t>Standard Deviation</t>
  </si>
  <si>
    <t>Skewness</t>
  </si>
  <si>
    <t>Kurtosis</t>
  </si>
  <si>
    <t>Table E16.3.1 – Results from Israeli Climate Proxy Tests.</t>
  </si>
  <si>
    <t>Least Squares Tests TestPreparation Steps</t>
  </si>
  <si>
    <t>Stat. Signif. from p-value</t>
  </si>
  <si>
    <r>
      <t>Practical Signif. (Adj. R</t>
    </r>
    <r>
      <rPr>
        <vertAlign val="super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)</t>
    </r>
  </si>
  <si>
    <t>Lomb-Scargle Period’gm</t>
  </si>
  <si>
    <t>Estimated Wavelength</t>
  </si>
  <si>
    <t>23.19-kyr</t>
  </si>
  <si>
    <t>23.44-kyr</t>
  </si>
  <si>
    <t>5.342-kyr</t>
  </si>
  <si>
    <t>23.35-kyr</t>
  </si>
  <si>
    <t>p-value</t>
  </si>
  <si>
    <t>Secondary Wavelength</t>
  </si>
  <si>
    <t>13.84-kyr</t>
  </si>
  <si>
    <t>---</t>
  </si>
  <si>
    <t>4.629-kyr</t>
  </si>
  <si>
    <t>14.15-kyr</t>
  </si>
  <si>
    <t>Smoothed Periodogram</t>
  </si>
  <si>
    <t>22.78-kyr</t>
  </si>
  <si>
    <t>23.79-kyr</t>
  </si>
  <si>
    <t>4.655-kyr</t>
  </si>
  <si>
    <t>23.25-kyr</t>
  </si>
  <si>
    <t>Confidence Level</t>
  </si>
  <si>
    <t>14.18-kyr</t>
  </si>
  <si>
    <t>14.33-kyr</t>
  </si>
  <si>
    <t>Correlation &amp; Lag Tests</t>
  </si>
  <si>
    <t>Correlation with lag</t>
  </si>
  <si>
    <t xml:space="preserve">Offset used with Model </t>
  </si>
  <si>
    <t>-4.48-kyr</t>
  </si>
  <si>
    <t>-3.39-kyr</t>
  </si>
  <si>
    <t>-2.58-kyr</t>
  </si>
  <si>
    <t>-5.11-kyr</t>
  </si>
  <si>
    <t>Input data</t>
  </si>
  <si>
    <t>used in</t>
  </si>
  <si>
    <t>periodogram</t>
  </si>
  <si>
    <t>scripts.</t>
  </si>
  <si>
    <t>File Name</t>
  </si>
  <si>
    <t>Peqiin_a_14-kyr.txt</t>
  </si>
  <si>
    <t>Peqiin_b_42-kyr.txt</t>
  </si>
  <si>
    <t>Soreq_a_4-kyr.txt</t>
  </si>
  <si>
    <t>Soreq_b_14-kyr.txt</t>
  </si>
  <si>
    <t>Peqiin Cave:  Periodogram for 13.9-kyr test.</t>
  </si>
  <si>
    <t>Peqiin Cave:  Periodogram for 41.8-kyr test.</t>
  </si>
  <si>
    <t>Soreq Cave:  Periodogram for 4.64-kyr test.</t>
  </si>
  <si>
    <t>Soreq Cave:  Periodogram for 13.9-kyr test.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</si>
</sst>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000"/>
  </numFmts>
  <fonts count="44">
    <font>
      <sz val="9"/>
      <name val="Geneva"/>
      <family val="2"/>
    </font>
    <font>
      <sz val="11"/>
      <color theme="1"/>
      <name val="Courier New"/>
      <family val="2"/>
    </font>
    <font>
      <b/>
      <sz val="9"/>
      <name val="Geneva"/>
      <family val="2"/>
    </font>
    <font>
      <b/>
      <sz val="9"/>
      <name val="Geneva"/>
    </font>
    <font>
      <sz val="9"/>
      <name val="Genev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11"/>
      <color rgb="FF006100"/>
      <name val="Courier New"/>
      <family val="2"/>
    </font>
    <font>
      <sz val="11"/>
      <color rgb="FF9C0006"/>
      <name val="Courier New"/>
      <family val="2"/>
    </font>
    <font>
      <sz val="11"/>
      <color rgb="FF9C6500"/>
      <name val="Courier New"/>
      <family val="2"/>
    </font>
    <font>
      <sz val="11"/>
      <color rgb="FF3F3F76"/>
      <name val="Courier New"/>
      <family val="2"/>
    </font>
    <font>
      <b/>
      <sz val="11"/>
      <color rgb="FF3F3F3F"/>
      <name val="Courier New"/>
      <family val="2"/>
    </font>
    <font>
      <b/>
      <sz val="11"/>
      <color rgb="FFFA7D00"/>
      <name val="Courier New"/>
      <family val="2"/>
    </font>
    <font>
      <sz val="11"/>
      <color rgb="FFFA7D00"/>
      <name val="Courier New"/>
      <family val="2"/>
    </font>
    <font>
      <b/>
      <sz val="11"/>
      <color theme="0"/>
      <name val="Courier New"/>
      <family val="2"/>
    </font>
    <font>
      <sz val="11"/>
      <color rgb="FFFF0000"/>
      <name val="Courier New"/>
      <family val="2"/>
    </font>
    <font>
      <i/>
      <sz val="11"/>
      <color rgb="FF7F7F7F"/>
      <name val="Courier New"/>
      <family val="2"/>
    </font>
    <font>
      <b/>
      <sz val="11"/>
      <color theme="1"/>
      <name val="Courier New"/>
      <family val="2"/>
    </font>
    <font>
      <sz val="11"/>
      <color theme="0"/>
      <name val="Courier New"/>
      <family val="2"/>
    </font>
    <font>
      <b/>
      <sz val="9"/>
      <name val="Courier New"/>
      <family val="3"/>
    </font>
    <font>
      <sz val="10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name val="Geneva"/>
    </font>
    <font>
      <sz val="10"/>
      <name val="Geneva"/>
    </font>
    <font>
      <b/>
      <sz val="10"/>
      <name val="Times New Roman"/>
      <family val="1"/>
    </font>
    <font>
      <sz val="12"/>
      <name val="宋体"/>
    </font>
    <font>
      <sz val="10"/>
      <name val="Helv"/>
    </font>
    <font>
      <sz val="10"/>
      <name val="Helvetica-Narrow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name val="Arial Unicode MS"/>
      <family val="2"/>
    </font>
    <font>
      <sz val="10"/>
      <color rgb="FFFF0000"/>
      <name val="Times New Roman"/>
      <family val="1"/>
    </font>
    <font>
      <sz val="11"/>
      <name val="Calibri"/>
      <family val="2"/>
    </font>
    <font>
      <sz val="11"/>
      <color rgb="FF000000"/>
      <name val="Times New Roman"/>
      <family val="1"/>
    </font>
    <font>
      <b/>
      <u/>
      <sz val="12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vertAlign val="superscript"/>
      <sz val="11"/>
      <color rgb="FF000000"/>
      <name val="Times New Roman"/>
      <family val="1"/>
    </font>
    <font>
      <b/>
      <sz val="24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93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4" applyNumberFormat="0" applyAlignment="0" applyProtection="0"/>
    <xf numFmtId="0" fontId="13" fillId="7" borderId="5" applyNumberFormat="0" applyAlignment="0" applyProtection="0"/>
    <xf numFmtId="0" fontId="14" fillId="7" borderId="4" applyNumberFormat="0" applyAlignment="0" applyProtection="0"/>
    <xf numFmtId="0" fontId="15" fillId="0" borderId="6" applyNumberFormat="0" applyFill="0" applyAlignment="0" applyProtection="0"/>
    <xf numFmtId="0" fontId="16" fillId="8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33" borderId="0" applyNumberFormat="0" applyBorder="0" applyAlignment="0" applyProtection="0"/>
    <xf numFmtId="0" fontId="22" fillId="0" borderId="0"/>
    <xf numFmtId="0" fontId="4" fillId="0" borderId="0"/>
    <xf numFmtId="0" fontId="4" fillId="0" borderId="0"/>
    <xf numFmtId="0" fontId="24" fillId="0" borderId="0"/>
    <xf numFmtId="0" fontId="4" fillId="0" borderId="0"/>
    <xf numFmtId="0" fontId="1" fillId="0" borderId="0"/>
    <xf numFmtId="0" fontId="24" fillId="0" borderId="0"/>
    <xf numFmtId="0" fontId="22" fillId="0" borderId="0"/>
    <xf numFmtId="0" fontId="26" fillId="0" borderId="0"/>
    <xf numFmtId="0" fontId="26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1" fillId="9" borderId="8" applyNumberFormat="0" applyFont="0" applyAlignment="0" applyProtection="0"/>
    <xf numFmtId="0" fontId="4" fillId="0" borderId="0"/>
    <xf numFmtId="0" fontId="4" fillId="0" borderId="0"/>
    <xf numFmtId="0" fontId="22" fillId="0" borderId="0"/>
    <xf numFmtId="0" fontId="22" fillId="0" borderId="0"/>
    <xf numFmtId="0" fontId="29" fillId="0" borderId="0"/>
    <xf numFmtId="0" fontId="26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4" fillId="0" borderId="0"/>
    <xf numFmtId="0" fontId="26" fillId="0" borderId="0"/>
    <xf numFmtId="0" fontId="4" fillId="0" borderId="0"/>
    <xf numFmtId="0" fontId="22" fillId="0" borderId="0"/>
    <xf numFmtId="0" fontId="31" fillId="0" borderId="0"/>
    <xf numFmtId="0" fontId="22" fillId="0" borderId="0"/>
    <xf numFmtId="0" fontId="4" fillId="0" borderId="0"/>
    <xf numFmtId="0" fontId="27" fillId="0" borderId="0"/>
    <xf numFmtId="0" fontId="22" fillId="0" borderId="0"/>
    <xf numFmtId="0" fontId="4" fillId="0" borderId="0"/>
    <xf numFmtId="0" fontId="1" fillId="0" borderId="0"/>
    <xf numFmtId="0" fontId="30" fillId="0" borderId="0"/>
    <xf numFmtId="0" fontId="1" fillId="0" borderId="0"/>
    <xf numFmtId="0" fontId="4" fillId="0" borderId="0"/>
    <xf numFmtId="0" fontId="22" fillId="0" borderId="0"/>
    <xf numFmtId="0" fontId="4" fillId="0" borderId="0"/>
    <xf numFmtId="0" fontId="1" fillId="0" borderId="0"/>
    <xf numFmtId="0" fontId="4" fillId="0" borderId="0"/>
    <xf numFmtId="0" fontId="22" fillId="0" borderId="0"/>
    <xf numFmtId="0" fontId="1" fillId="0" borderId="0"/>
    <xf numFmtId="0" fontId="4" fillId="0" borderId="0"/>
    <xf numFmtId="0" fontId="22" fillId="0" borderId="0"/>
    <xf numFmtId="0" fontId="4" fillId="0" borderId="0"/>
  </cellStyleXfs>
  <cellXfs count="101">
    <xf numFmtId="0" fontId="0" fillId="0" borderId="0" xfId="0"/>
    <xf numFmtId="2" fontId="0" fillId="0" borderId="0" xfId="0" applyNumberFormat="1"/>
    <xf numFmtId="0" fontId="3" fillId="0" borderId="0" xfId="0" applyFont="1"/>
    <xf numFmtId="164" fontId="3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/>
    <xf numFmtId="2" fontId="3" fillId="0" borderId="0" xfId="0" applyNumberFormat="1" applyFont="1" applyAlignment="1">
      <alignment horizontal="right"/>
    </xf>
    <xf numFmtId="0" fontId="22" fillId="0" borderId="0" xfId="41"/>
    <xf numFmtId="0" fontId="23" fillId="0" borderId="0" xfId="48" applyFont="1"/>
    <xf numFmtId="0" fontId="23" fillId="0" borderId="0" xfId="41" applyFont="1"/>
    <xf numFmtId="0" fontId="32" fillId="2" borderId="0" xfId="46" applyFont="1" applyFill="1"/>
    <xf numFmtId="0" fontId="25" fillId="2" borderId="0" xfId="46" applyFont="1" applyFill="1"/>
    <xf numFmtId="2" fontId="28" fillId="0" borderId="0" xfId="49" applyNumberFormat="1" applyFont="1" applyAlignment="1">
      <alignment horizontal="center"/>
    </xf>
    <xf numFmtId="0" fontId="23" fillId="2" borderId="0" xfId="49" applyFont="1" applyFill="1"/>
    <xf numFmtId="164" fontId="28" fillId="0" borderId="0" xfId="49" applyNumberFormat="1" applyFont="1" applyAlignment="1">
      <alignment horizontal="center"/>
    </xf>
    <xf numFmtId="164" fontId="23" fillId="0" borderId="0" xfId="49" applyNumberFormat="1" applyFont="1"/>
    <xf numFmtId="2" fontId="23" fillId="2" borderId="0" xfId="49" applyNumberFormat="1" applyFont="1" applyFill="1" applyAlignment="1">
      <alignment horizontal="center"/>
    </xf>
    <xf numFmtId="2" fontId="28" fillId="2" borderId="0" xfId="49" applyNumberFormat="1" applyFont="1" applyFill="1" applyAlignment="1">
      <alignment horizontal="center"/>
    </xf>
    <xf numFmtId="0" fontId="23" fillId="0" borderId="0" xfId="73" applyFont="1" applyFill="1"/>
    <xf numFmtId="0" fontId="28" fillId="0" borderId="0" xfId="73" applyFont="1" applyFill="1"/>
    <xf numFmtId="0" fontId="23" fillId="0" borderId="0" xfId="73" applyFont="1" applyFill="1" applyAlignment="1">
      <alignment horizontal="left"/>
    </xf>
    <xf numFmtId="1" fontId="23" fillId="0" borderId="0" xfId="73" applyNumberFormat="1" applyFont="1" applyFill="1" applyAlignment="1">
      <alignment horizontal="left"/>
    </xf>
    <xf numFmtId="165" fontId="23" fillId="0" borderId="0" xfId="73" applyNumberFormat="1" applyFont="1" applyFill="1" applyAlignment="1">
      <alignment horizontal="left"/>
    </xf>
    <xf numFmtId="164" fontId="23" fillId="0" borderId="0" xfId="73" applyNumberFormat="1" applyFont="1" applyAlignment="1">
      <alignment horizontal="left"/>
    </xf>
    <xf numFmtId="164" fontId="23" fillId="0" borderId="0" xfId="65" applyNumberFormat="1" applyFont="1" applyFill="1"/>
    <xf numFmtId="164" fontId="28" fillId="0" borderId="0" xfId="65" applyNumberFormat="1" applyFont="1" applyFill="1"/>
    <xf numFmtId="0" fontId="23" fillId="0" borderId="0" xfId="49" applyFont="1" applyFill="1"/>
    <xf numFmtId="2" fontId="23" fillId="0" borderId="0" xfId="49" applyNumberFormat="1" applyFont="1"/>
    <xf numFmtId="164" fontId="28" fillId="0" borderId="0" xfId="65" applyNumberFormat="1" applyFont="1" applyFill="1" applyAlignment="1">
      <alignment horizontal="right"/>
    </xf>
    <xf numFmtId="164" fontId="23" fillId="0" borderId="0" xfId="65" applyNumberFormat="1" applyFont="1" applyFill="1" applyAlignment="1">
      <alignment horizontal="right"/>
    </xf>
    <xf numFmtId="164" fontId="33" fillId="0" borderId="0" xfId="65" applyNumberFormat="1" applyFont="1" applyFill="1" applyAlignment="1">
      <alignment horizontal="right"/>
    </xf>
    <xf numFmtId="0" fontId="34" fillId="0" borderId="0" xfId="0" applyFont="1"/>
    <xf numFmtId="164" fontId="21" fillId="0" borderId="0" xfId="0" applyNumberFormat="1" applyFont="1" applyAlignment="1">
      <alignment horizontal="center"/>
    </xf>
    <xf numFmtId="1" fontId="28" fillId="0" borderId="0" xfId="65" applyNumberFormat="1" applyFont="1" applyFill="1" applyAlignment="1">
      <alignment horizontal="center"/>
    </xf>
    <xf numFmtId="1" fontId="23" fillId="0" borderId="0" xfId="65" applyNumberFormat="1" applyFont="1" applyFill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0" borderId="0" xfId="0" applyFont="1"/>
    <xf numFmtId="0" fontId="22" fillId="0" borderId="0" xfId="41" applyAlignment="1">
      <alignment horizontal="left"/>
    </xf>
    <xf numFmtId="1" fontId="33" fillId="0" borderId="0" xfId="65" applyNumberFormat="1" applyFont="1" applyFill="1" applyAlignment="1">
      <alignment horizontal="center"/>
    </xf>
    <xf numFmtId="0" fontId="28" fillId="0" borderId="0" xfId="41" applyFont="1"/>
    <xf numFmtId="0" fontId="28" fillId="0" borderId="0" xfId="73" applyFont="1" applyFill="1" applyAlignment="1">
      <alignment horizontal="left"/>
    </xf>
    <xf numFmtId="164" fontId="23" fillId="0" borderId="0" xfId="65" quotePrefix="1" applyNumberFormat="1" applyFont="1" applyFill="1" applyAlignment="1">
      <alignment horizontal="right"/>
    </xf>
    <xf numFmtId="10" fontId="2" fillId="0" borderId="0" xfId="0" applyNumberFormat="1" applyFont="1"/>
    <xf numFmtId="164" fontId="28" fillId="0" borderId="0" xfId="49" applyNumberFormat="1" applyFont="1"/>
    <xf numFmtId="164" fontId="35" fillId="0" borderId="0" xfId="49" applyNumberFormat="1" applyFont="1"/>
    <xf numFmtId="0" fontId="23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4" fontId="0" fillId="0" borderId="0" xfId="0" applyNumberFormat="1"/>
    <xf numFmtId="0" fontId="37" fillId="0" borderId="0" xfId="0" applyFont="1" applyAlignment="1">
      <alignment horizontal="justify"/>
    </xf>
    <xf numFmtId="0" fontId="38" fillId="0" borderId="0" xfId="0" applyFont="1" applyAlignment="1">
      <alignment horizontal="center"/>
    </xf>
    <xf numFmtId="0" fontId="39" fillId="0" borderId="10" xfId="0" applyFont="1" applyBorder="1"/>
    <xf numFmtId="0" fontId="39" fillId="0" borderId="11" xfId="0" applyFont="1" applyBorder="1"/>
    <xf numFmtId="0" fontId="39" fillId="34" borderId="12" xfId="0" applyFont="1" applyFill="1" applyBorder="1"/>
    <xf numFmtId="0" fontId="36" fillId="34" borderId="13" xfId="0" applyFont="1" applyFill="1" applyBorder="1"/>
    <xf numFmtId="0" fontId="39" fillId="34" borderId="13" xfId="0" applyFont="1" applyFill="1" applyBorder="1"/>
    <xf numFmtId="0" fontId="39" fillId="0" borderId="12" xfId="0" applyFont="1" applyBorder="1"/>
    <xf numFmtId="0" fontId="36" fillId="0" borderId="13" xfId="0" applyFont="1" applyBorder="1"/>
    <xf numFmtId="0" fontId="37" fillId="0" borderId="12" xfId="0" applyFont="1" applyBorder="1"/>
    <xf numFmtId="0" fontId="37" fillId="0" borderId="13" xfId="0" applyFont="1" applyBorder="1"/>
    <xf numFmtId="0" fontId="40" fillId="0" borderId="13" xfId="0" applyFont="1" applyBorder="1"/>
    <xf numFmtId="0" fontId="37" fillId="34" borderId="12" xfId="0" applyFont="1" applyFill="1" applyBorder="1"/>
    <xf numFmtId="0" fontId="37" fillId="34" borderId="13" xfId="0" applyFont="1" applyFill="1" applyBorder="1"/>
    <xf numFmtId="0" fontId="39" fillId="0" borderId="13" xfId="0" applyFont="1" applyBorder="1"/>
    <xf numFmtId="0" fontId="37" fillId="0" borderId="14" xfId="0" applyFont="1" applyBorder="1"/>
    <xf numFmtId="0" fontId="37" fillId="0" borderId="15" xfId="0" applyFont="1" applyBorder="1"/>
    <xf numFmtId="0" fontId="40" fillId="0" borderId="0" xfId="0" applyFont="1" applyAlignment="1">
      <alignment horizontal="justify"/>
    </xf>
    <xf numFmtId="0" fontId="38" fillId="0" borderId="0" xfId="0" applyFont="1" applyAlignment="1">
      <alignment horizontal="left"/>
    </xf>
    <xf numFmtId="0" fontId="39" fillId="0" borderId="16" xfId="0" applyFont="1" applyBorder="1" applyAlignment="1">
      <alignment horizontal="right"/>
    </xf>
    <xf numFmtId="0" fontId="39" fillId="0" borderId="16" xfId="0" applyFont="1" applyBorder="1" applyAlignment="1">
      <alignment horizontal="right" vertical="top" wrapText="1"/>
    </xf>
    <xf numFmtId="0" fontId="36" fillId="0" borderId="11" xfId="0" applyFont="1" applyBorder="1"/>
    <xf numFmtId="0" fontId="36" fillId="34" borderId="17" xfId="0" applyFont="1" applyFill="1" applyBorder="1"/>
    <xf numFmtId="0" fontId="39" fillId="34" borderId="17" xfId="0" applyFont="1" applyFill="1" applyBorder="1" applyAlignment="1">
      <alignment horizontal="right" vertical="top" wrapText="1"/>
    </xf>
    <xf numFmtId="0" fontId="39" fillId="0" borderId="17" xfId="0" applyFont="1" applyBorder="1" applyAlignment="1">
      <alignment horizontal="right"/>
    </xf>
    <xf numFmtId="0" fontId="39" fillId="0" borderId="17" xfId="0" applyFont="1" applyBorder="1" applyAlignment="1">
      <alignment horizontal="right" vertical="top" wrapText="1"/>
    </xf>
    <xf numFmtId="0" fontId="37" fillId="0" borderId="17" xfId="0" applyFont="1" applyBorder="1" applyAlignment="1">
      <alignment horizontal="right"/>
    </xf>
    <xf numFmtId="0" fontId="37" fillId="0" borderId="17" xfId="0" applyFont="1" applyBorder="1" applyAlignment="1">
      <alignment horizontal="right" wrapText="1"/>
    </xf>
    <xf numFmtId="0" fontId="37" fillId="0" borderId="17" xfId="0" applyFont="1" applyBorder="1" applyAlignment="1">
      <alignment horizontal="right" vertical="top" wrapText="1"/>
    </xf>
    <xf numFmtId="0" fontId="37" fillId="34" borderId="17" xfId="0" applyFont="1" applyFill="1" applyBorder="1" applyAlignment="1">
      <alignment horizontal="right" vertical="top" wrapText="1"/>
    </xf>
    <xf numFmtId="0" fontId="39" fillId="34" borderId="17" xfId="0" applyFont="1" applyFill="1" applyBorder="1" applyAlignment="1">
      <alignment horizontal="right"/>
    </xf>
    <xf numFmtId="0" fontId="37" fillId="0" borderId="18" xfId="0" applyFont="1" applyBorder="1" applyAlignment="1">
      <alignment horizontal="right"/>
    </xf>
    <xf numFmtId="0" fontId="37" fillId="0" borderId="18" xfId="0" applyFont="1" applyBorder="1" applyAlignment="1">
      <alignment horizontal="right" vertical="top" wrapText="1"/>
    </xf>
    <xf numFmtId="0" fontId="36" fillId="0" borderId="15" xfId="0" applyFont="1" applyBorder="1"/>
    <xf numFmtId="0" fontId="39" fillId="0" borderId="16" xfId="0" applyFont="1" applyBorder="1" applyAlignment="1">
      <alignment vertical="top" wrapText="1"/>
    </xf>
    <xf numFmtId="0" fontId="39" fillId="34" borderId="17" xfId="0" applyFont="1" applyFill="1" applyBorder="1" applyAlignment="1">
      <alignment vertical="top" wrapText="1"/>
    </xf>
    <xf numFmtId="0" fontId="37" fillId="0" borderId="17" xfId="0" applyFont="1" applyBorder="1" applyAlignment="1">
      <alignment vertical="top" wrapText="1"/>
    </xf>
    <xf numFmtId="10" fontId="37" fillId="0" borderId="17" xfId="0" applyNumberFormat="1" applyFont="1" applyBorder="1" applyAlignment="1">
      <alignment horizontal="right"/>
    </xf>
    <xf numFmtId="9" fontId="37" fillId="0" borderId="17" xfId="0" applyNumberFormat="1" applyFont="1" applyBorder="1" applyAlignment="1">
      <alignment horizontal="right" vertical="top" wrapText="1"/>
    </xf>
    <xf numFmtId="10" fontId="37" fillId="0" borderId="17" xfId="0" applyNumberFormat="1" applyFont="1" applyBorder="1" applyAlignment="1">
      <alignment horizontal="right" vertical="top" wrapText="1"/>
    </xf>
    <xf numFmtId="0" fontId="36" fillId="0" borderId="17" xfId="0" applyFont="1" applyBorder="1"/>
    <xf numFmtId="0" fontId="37" fillId="34" borderId="17" xfId="0" applyFont="1" applyFill="1" applyBorder="1" applyAlignment="1">
      <alignment horizontal="right" wrapText="1"/>
    </xf>
    <xf numFmtId="9" fontId="37" fillId="0" borderId="17" xfId="0" applyNumberFormat="1" applyFont="1" applyBorder="1" applyAlignment="1">
      <alignment horizontal="right"/>
    </xf>
    <xf numFmtId="9" fontId="37" fillId="0" borderId="17" xfId="0" applyNumberFormat="1" applyFont="1" applyBorder="1" applyAlignment="1">
      <alignment horizontal="right" wrapText="1"/>
    </xf>
    <xf numFmtId="10" fontId="37" fillId="0" borderId="17" xfId="0" applyNumberFormat="1" applyFont="1" applyBorder="1" applyAlignment="1">
      <alignment horizontal="right" wrapText="1"/>
    </xf>
    <xf numFmtId="0" fontId="40" fillId="0" borderId="17" xfId="0" applyFont="1" applyBorder="1" applyAlignment="1">
      <alignment horizontal="right" vertical="top"/>
    </xf>
    <xf numFmtId="0" fontId="40" fillId="0" borderId="17" xfId="0" applyFont="1" applyBorder="1" applyAlignment="1">
      <alignment horizontal="right" vertical="top" wrapText="1"/>
    </xf>
    <xf numFmtId="0" fontId="28" fillId="0" borderId="0" xfId="0" applyFont="1"/>
    <xf numFmtId="0" fontId="23" fillId="0" borderId="0" xfId="0" applyFont="1"/>
    <xf numFmtId="164" fontId="28" fillId="0" borderId="0" xfId="0" applyNumberFormat="1" applyFont="1"/>
    <xf numFmtId="164" fontId="23" fillId="0" borderId="0" xfId="0" applyNumberFormat="1" applyFont="1"/>
    <xf numFmtId="0" fontId="43" fillId="0" borderId="0" xfId="0" applyFont="1"/>
  </cellXfs>
  <cellStyles count="9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/>
    <cellStyle name="Normal 2 2" xfId="42"/>
    <cellStyle name="Normal 2 2 2" xfId="46"/>
    <cellStyle name="Normal 2 2 2 2" xfId="45"/>
    <cellStyle name="Normal 2 2 2 2 2" xfId="54"/>
    <cellStyle name="Normal 2 2 2 2 2 2" xfId="56"/>
    <cellStyle name="Normal 2 2 2 2 2 2 2" xfId="61"/>
    <cellStyle name="Normal 2 2 2 2 2 2 2 2" xfId="66"/>
    <cellStyle name="Normal 2 2 2 2 2 2 2 2 2" xfId="68"/>
    <cellStyle name="Normal 2 2 2 2 2 3" xfId="92"/>
    <cellStyle name="Normal 2 2 2 2 2 4" xfId="87"/>
    <cellStyle name="Normal 2 2 2 2 3" xfId="85"/>
    <cellStyle name="Normal 2 2 2 2 4" xfId="91"/>
    <cellStyle name="Normal 2 2 2 2 5" xfId="51"/>
    <cellStyle name="Normal 2 2 2 3" xfId="76"/>
    <cellStyle name="Normal 2 2 2 4" xfId="84"/>
    <cellStyle name="Normal 2 2 2 5" xfId="90"/>
    <cellStyle name="Normal 2 2 2 6" xfId="53"/>
    <cellStyle name="Normal 2 2 3" xfId="75"/>
    <cellStyle name="Normal 2 2 4" xfId="83"/>
    <cellStyle name="Normal 2 2 5" xfId="89"/>
    <cellStyle name="Normal 2 2 6" xfId="86"/>
    <cellStyle name="Normal 2 3" xfId="47"/>
    <cellStyle name="Normal 2 3 2" xfId="62"/>
    <cellStyle name="Normal 2 3 2 2" xfId="65"/>
    <cellStyle name="Normal 2 4" xfId="74"/>
    <cellStyle name="Normal 2 5" xfId="82"/>
    <cellStyle name="Normal 2 6" xfId="88"/>
    <cellStyle name="Normal 2 7" xfId="52"/>
    <cellStyle name="Normal 3" xfId="43"/>
    <cellStyle name="Normal 3 2" xfId="48"/>
    <cellStyle name="Normal 3 2 2" xfId="58"/>
    <cellStyle name="Normal 3 2 2 2" xfId="60"/>
    <cellStyle name="Normal 3 2 2 2 2" xfId="67"/>
    <cellStyle name="Normal 3 2 2 2 2 2" xfId="69"/>
    <cellStyle name="Normal 3 2 2 3" xfId="79"/>
    <cellStyle name="Normal 3 2 3" xfId="72"/>
    <cellStyle name="Normal 3 2 4" xfId="78"/>
    <cellStyle name="Normal 3 3" xfId="63"/>
    <cellStyle name="Normal 3 4" xfId="77"/>
    <cellStyle name="Normal 4" xfId="44"/>
    <cellStyle name="Normal 4 2" xfId="55"/>
    <cellStyle name="Normal 4 2 2" xfId="64"/>
    <cellStyle name="Normal 4 2 2 2" xfId="71"/>
    <cellStyle name="Normal 4 3" xfId="80"/>
    <cellStyle name="Normal 5" xfId="70"/>
    <cellStyle name="Normal 6" xfId="73"/>
    <cellStyle name="Normal 7" xfId="49"/>
    <cellStyle name="Normal 8" xfId="50"/>
    <cellStyle name="Note 2" xfId="57"/>
    <cellStyle name="Note 3" xfId="59"/>
    <cellStyle name="Output" xfId="10" builtinId="21" customBuiltin="1"/>
    <cellStyle name="Standard_I1-BE-WA" xfId="8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458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plotArea>
      <c:layout>
        <c:manualLayout>
          <c:layoutTarget val="inner"/>
          <c:xMode val="edge"/>
          <c:yMode val="edge"/>
          <c:x val="7.1766552765809941E-2"/>
          <c:y val="0.1086601291402996"/>
          <c:w val="0.91562234437676426"/>
          <c:h val="0.61625834745340546"/>
        </c:manualLayout>
      </c:layout>
      <c:scatterChart>
        <c:scatterStyle val="lineMarker"/>
        <c:ser>
          <c:idx val="0"/>
          <c:order val="0"/>
          <c:marker>
            <c:symbol val="none"/>
          </c:marker>
          <c:xVal>
            <c:numRef>
              <c:f>Soreq_Bins!$G$2:$G$500</c:f>
              <c:numCache>
                <c:formatCode>0.000</c:formatCode>
                <c:ptCount val="499"/>
                <c:pt idx="0">
                  <c:v>-184.1108989</c:v>
                </c:pt>
                <c:pt idx="1">
                  <c:v>-183.59532391554598</c:v>
                </c:pt>
                <c:pt idx="2">
                  <c:v>-183.07974893109196</c:v>
                </c:pt>
                <c:pt idx="3">
                  <c:v>-182.56417394663794</c:v>
                </c:pt>
                <c:pt idx="4">
                  <c:v>-182.04859896218392</c:v>
                </c:pt>
                <c:pt idx="5">
                  <c:v>-181.5330239777299</c:v>
                </c:pt>
                <c:pt idx="6">
                  <c:v>-181.01744899327588</c:v>
                </c:pt>
                <c:pt idx="7">
                  <c:v>-180.50187400882186</c:v>
                </c:pt>
                <c:pt idx="8">
                  <c:v>-179.98629902436784</c:v>
                </c:pt>
                <c:pt idx="9">
                  <c:v>-179.47072403991382</c:v>
                </c:pt>
                <c:pt idx="10">
                  <c:v>-178.9551490554598</c:v>
                </c:pt>
                <c:pt idx="11">
                  <c:v>-178.43957407100578</c:v>
                </c:pt>
                <c:pt idx="12">
                  <c:v>-177.92399908655176</c:v>
                </c:pt>
                <c:pt idx="13">
                  <c:v>-177.40842410209774</c:v>
                </c:pt>
                <c:pt idx="14">
                  <c:v>-176.89284911764372</c:v>
                </c:pt>
                <c:pt idx="15">
                  <c:v>-176.3772741331897</c:v>
                </c:pt>
                <c:pt idx="16">
                  <c:v>-175.86169914873568</c:v>
                </c:pt>
                <c:pt idx="17">
                  <c:v>-175.34612416428166</c:v>
                </c:pt>
                <c:pt idx="18">
                  <c:v>-174.83054917982764</c:v>
                </c:pt>
                <c:pt idx="19">
                  <c:v>-174.31497419537362</c:v>
                </c:pt>
                <c:pt idx="20">
                  <c:v>-173.7993992109196</c:v>
                </c:pt>
                <c:pt idx="21">
                  <c:v>-173.28382422646558</c:v>
                </c:pt>
                <c:pt idx="22">
                  <c:v>-172.76824924201156</c:v>
                </c:pt>
                <c:pt idx="23">
                  <c:v>-172.25267425755754</c:v>
                </c:pt>
                <c:pt idx="24">
                  <c:v>-171.73709927310352</c:v>
                </c:pt>
                <c:pt idx="25">
                  <c:v>-171.2215242886495</c:v>
                </c:pt>
                <c:pt idx="26">
                  <c:v>-170.70594930419549</c:v>
                </c:pt>
                <c:pt idx="27">
                  <c:v>-170.19037431974147</c:v>
                </c:pt>
                <c:pt idx="28">
                  <c:v>-169.67479933528745</c:v>
                </c:pt>
                <c:pt idx="29">
                  <c:v>-169.15922435083343</c:v>
                </c:pt>
                <c:pt idx="30">
                  <c:v>-168.64364936637941</c:v>
                </c:pt>
                <c:pt idx="31">
                  <c:v>-168.12807438192539</c:v>
                </c:pt>
                <c:pt idx="32">
                  <c:v>-167.61249939747137</c:v>
                </c:pt>
                <c:pt idx="33">
                  <c:v>-167.09692441301735</c:v>
                </c:pt>
                <c:pt idx="34">
                  <c:v>-166.58134942856333</c:v>
                </c:pt>
                <c:pt idx="35">
                  <c:v>-166.06577444410931</c:v>
                </c:pt>
                <c:pt idx="36">
                  <c:v>-165.55019945965529</c:v>
                </c:pt>
                <c:pt idx="37">
                  <c:v>-165.03462447520127</c:v>
                </c:pt>
                <c:pt idx="38">
                  <c:v>-164.51904949074725</c:v>
                </c:pt>
                <c:pt idx="39">
                  <c:v>-164.00347450629323</c:v>
                </c:pt>
                <c:pt idx="40">
                  <c:v>-163.48789952183921</c:v>
                </c:pt>
                <c:pt idx="41">
                  <c:v>-162.97232453738519</c:v>
                </c:pt>
                <c:pt idx="42">
                  <c:v>-162.45674955293117</c:v>
                </c:pt>
                <c:pt idx="43">
                  <c:v>-161.94117456847715</c:v>
                </c:pt>
                <c:pt idx="44">
                  <c:v>-161.42559958402313</c:v>
                </c:pt>
                <c:pt idx="45">
                  <c:v>-160.91002459956911</c:v>
                </c:pt>
                <c:pt idx="46">
                  <c:v>-160.39444961511509</c:v>
                </c:pt>
                <c:pt idx="47">
                  <c:v>-159.87887463066107</c:v>
                </c:pt>
                <c:pt idx="48">
                  <c:v>-159.36329964620705</c:v>
                </c:pt>
                <c:pt idx="49">
                  <c:v>-158.84772466175303</c:v>
                </c:pt>
                <c:pt idx="50">
                  <c:v>-158.33214967729901</c:v>
                </c:pt>
                <c:pt idx="51">
                  <c:v>-157.81657469284499</c:v>
                </c:pt>
                <c:pt idx="52">
                  <c:v>-157.30099970839098</c:v>
                </c:pt>
                <c:pt idx="53">
                  <c:v>-156.78542472393696</c:v>
                </c:pt>
                <c:pt idx="54">
                  <c:v>-156.26984973948294</c:v>
                </c:pt>
                <c:pt idx="55">
                  <c:v>-155.75427475502892</c:v>
                </c:pt>
                <c:pt idx="56">
                  <c:v>-155.2386997705749</c:v>
                </c:pt>
                <c:pt idx="57">
                  <c:v>-154.72312478612088</c:v>
                </c:pt>
                <c:pt idx="58">
                  <c:v>-154.20754980166686</c:v>
                </c:pt>
                <c:pt idx="59">
                  <c:v>-153.69197481721284</c:v>
                </c:pt>
                <c:pt idx="60">
                  <c:v>-153.17639983275882</c:v>
                </c:pt>
                <c:pt idx="61">
                  <c:v>-152.6608248483048</c:v>
                </c:pt>
                <c:pt idx="62">
                  <c:v>-152.14524986385078</c:v>
                </c:pt>
                <c:pt idx="63">
                  <c:v>-151.62967487939676</c:v>
                </c:pt>
                <c:pt idx="64">
                  <c:v>-151.11409989494274</c:v>
                </c:pt>
                <c:pt idx="65">
                  <c:v>-150.59852491048872</c:v>
                </c:pt>
                <c:pt idx="66">
                  <c:v>-150.0829499260347</c:v>
                </c:pt>
                <c:pt idx="67">
                  <c:v>-149.56737494158068</c:v>
                </c:pt>
                <c:pt idx="68">
                  <c:v>-149.05179995712666</c:v>
                </c:pt>
                <c:pt idx="69">
                  <c:v>-148.53622497267264</c:v>
                </c:pt>
                <c:pt idx="70">
                  <c:v>-148.02064998821862</c:v>
                </c:pt>
                <c:pt idx="71">
                  <c:v>-147.5050750037646</c:v>
                </c:pt>
                <c:pt idx="72">
                  <c:v>-146.98950001931058</c:v>
                </c:pt>
                <c:pt idx="73">
                  <c:v>-146.47392503485656</c:v>
                </c:pt>
                <c:pt idx="74">
                  <c:v>-145.95835005040254</c:v>
                </c:pt>
                <c:pt idx="75">
                  <c:v>-145.44277506594852</c:v>
                </c:pt>
                <c:pt idx="76">
                  <c:v>-144.9272000814945</c:v>
                </c:pt>
                <c:pt idx="77">
                  <c:v>-144.41162509704048</c:v>
                </c:pt>
                <c:pt idx="78">
                  <c:v>-143.89605011258647</c:v>
                </c:pt>
                <c:pt idx="79">
                  <c:v>-143.38047512813245</c:v>
                </c:pt>
                <c:pt idx="80">
                  <c:v>-142.86490014367843</c:v>
                </c:pt>
                <c:pt idx="81">
                  <c:v>-142.34932515922441</c:v>
                </c:pt>
                <c:pt idx="82">
                  <c:v>-141.83375017477039</c:v>
                </c:pt>
                <c:pt idx="83">
                  <c:v>-141.31817519031637</c:v>
                </c:pt>
                <c:pt idx="84">
                  <c:v>-140.80260020586235</c:v>
                </c:pt>
                <c:pt idx="85">
                  <c:v>-140.28702522140833</c:v>
                </c:pt>
                <c:pt idx="86">
                  <c:v>-139.77145023695431</c:v>
                </c:pt>
                <c:pt idx="87">
                  <c:v>-139.25587525250029</c:v>
                </c:pt>
                <c:pt idx="88">
                  <c:v>-138.74030026804627</c:v>
                </c:pt>
                <c:pt idx="89">
                  <c:v>-138.22472528359225</c:v>
                </c:pt>
                <c:pt idx="90">
                  <c:v>-137.70915029913823</c:v>
                </c:pt>
                <c:pt idx="91">
                  <c:v>-137.19357531468421</c:v>
                </c:pt>
                <c:pt idx="92">
                  <c:v>-136.67800033023019</c:v>
                </c:pt>
                <c:pt idx="93">
                  <c:v>-136.16242534577617</c:v>
                </c:pt>
                <c:pt idx="94">
                  <c:v>-135.64685036132215</c:v>
                </c:pt>
                <c:pt idx="95">
                  <c:v>-135.13127537686813</c:v>
                </c:pt>
                <c:pt idx="96">
                  <c:v>-134.61570039241411</c:v>
                </c:pt>
                <c:pt idx="97">
                  <c:v>-134.10012540796009</c:v>
                </c:pt>
                <c:pt idx="98">
                  <c:v>-133.58455042350607</c:v>
                </c:pt>
                <c:pt idx="99">
                  <c:v>-133.06897543905205</c:v>
                </c:pt>
                <c:pt idx="100">
                  <c:v>-132.55340045459803</c:v>
                </c:pt>
                <c:pt idx="101">
                  <c:v>-132.03782547014401</c:v>
                </c:pt>
                <c:pt idx="102">
                  <c:v>-131.52225048568999</c:v>
                </c:pt>
                <c:pt idx="103">
                  <c:v>-131.00667550123597</c:v>
                </c:pt>
                <c:pt idx="104">
                  <c:v>-130.49110051678196</c:v>
                </c:pt>
                <c:pt idx="105">
                  <c:v>-129.97552553232794</c:v>
                </c:pt>
                <c:pt idx="106">
                  <c:v>-129.45995054787392</c:v>
                </c:pt>
                <c:pt idx="107">
                  <c:v>-128.9443755634199</c:v>
                </c:pt>
                <c:pt idx="108">
                  <c:v>-128.42880057896588</c:v>
                </c:pt>
                <c:pt idx="109">
                  <c:v>-127.91322559451186</c:v>
                </c:pt>
                <c:pt idx="110">
                  <c:v>-127.39765061005784</c:v>
                </c:pt>
                <c:pt idx="111">
                  <c:v>-126.88207562560382</c:v>
                </c:pt>
                <c:pt idx="112">
                  <c:v>-126.3665006411498</c:v>
                </c:pt>
                <c:pt idx="113">
                  <c:v>-125.85092565669578</c:v>
                </c:pt>
                <c:pt idx="114">
                  <c:v>-125.33535067224176</c:v>
                </c:pt>
                <c:pt idx="115">
                  <c:v>-124.81977568778774</c:v>
                </c:pt>
                <c:pt idx="116">
                  <c:v>-124.30420070333372</c:v>
                </c:pt>
                <c:pt idx="117">
                  <c:v>-123.7886257188797</c:v>
                </c:pt>
                <c:pt idx="118">
                  <c:v>-123.27305073442568</c:v>
                </c:pt>
                <c:pt idx="119">
                  <c:v>-122.75747574997166</c:v>
                </c:pt>
                <c:pt idx="120">
                  <c:v>-122.24190076551764</c:v>
                </c:pt>
                <c:pt idx="121">
                  <c:v>-121.72632578106362</c:v>
                </c:pt>
                <c:pt idx="122">
                  <c:v>-121.2107507966096</c:v>
                </c:pt>
                <c:pt idx="123">
                  <c:v>-120.69517581215558</c:v>
                </c:pt>
                <c:pt idx="124">
                  <c:v>-120.17960082770156</c:v>
                </c:pt>
                <c:pt idx="125">
                  <c:v>-119.66402584324754</c:v>
                </c:pt>
                <c:pt idx="126">
                  <c:v>-119.14845085879352</c:v>
                </c:pt>
                <c:pt idx="127">
                  <c:v>-118.6328758743395</c:v>
                </c:pt>
                <c:pt idx="128">
                  <c:v>-118.11730088988548</c:v>
                </c:pt>
                <c:pt idx="129">
                  <c:v>-117.60172590543146</c:v>
                </c:pt>
                <c:pt idx="130">
                  <c:v>-117.08615092097745</c:v>
                </c:pt>
                <c:pt idx="131">
                  <c:v>-116.57057593652343</c:v>
                </c:pt>
                <c:pt idx="132">
                  <c:v>-116.05500095206941</c:v>
                </c:pt>
                <c:pt idx="133">
                  <c:v>-115.53942596761539</c:v>
                </c:pt>
                <c:pt idx="134">
                  <c:v>-115.02385098316137</c:v>
                </c:pt>
                <c:pt idx="135">
                  <c:v>-114.50827599870735</c:v>
                </c:pt>
                <c:pt idx="136">
                  <c:v>-113.99270101425333</c:v>
                </c:pt>
                <c:pt idx="137">
                  <c:v>-113.47712602979931</c:v>
                </c:pt>
                <c:pt idx="138">
                  <c:v>-112.96155104534529</c:v>
                </c:pt>
                <c:pt idx="139">
                  <c:v>-112.44597606089127</c:v>
                </c:pt>
                <c:pt idx="140">
                  <c:v>-111.93040107643725</c:v>
                </c:pt>
                <c:pt idx="141">
                  <c:v>-111.41482609198323</c:v>
                </c:pt>
                <c:pt idx="142">
                  <c:v>-110.89925110752921</c:v>
                </c:pt>
                <c:pt idx="143">
                  <c:v>-110.38367612307519</c:v>
                </c:pt>
                <c:pt idx="144">
                  <c:v>-109.86810113862117</c:v>
                </c:pt>
                <c:pt idx="145">
                  <c:v>-109.35252615416715</c:v>
                </c:pt>
                <c:pt idx="146">
                  <c:v>-108.83695116971313</c:v>
                </c:pt>
                <c:pt idx="147">
                  <c:v>-108.32137618525911</c:v>
                </c:pt>
                <c:pt idx="148">
                  <c:v>-107.80580120080509</c:v>
                </c:pt>
                <c:pt idx="149">
                  <c:v>-107.29022621635107</c:v>
                </c:pt>
                <c:pt idx="150">
                  <c:v>-106.77465123189705</c:v>
                </c:pt>
                <c:pt idx="151">
                  <c:v>-106.25907624744303</c:v>
                </c:pt>
                <c:pt idx="152">
                  <c:v>-105.74350126298901</c:v>
                </c:pt>
                <c:pt idx="153">
                  <c:v>-105.22792627853499</c:v>
                </c:pt>
                <c:pt idx="154">
                  <c:v>-104.71235129408097</c:v>
                </c:pt>
                <c:pt idx="155">
                  <c:v>-104.19677630962696</c:v>
                </c:pt>
                <c:pt idx="156">
                  <c:v>-103.68120132517294</c:v>
                </c:pt>
                <c:pt idx="157">
                  <c:v>-103.16562634071892</c:v>
                </c:pt>
                <c:pt idx="158">
                  <c:v>-102.6500513562649</c:v>
                </c:pt>
                <c:pt idx="159">
                  <c:v>-102.13447637181088</c:v>
                </c:pt>
                <c:pt idx="160">
                  <c:v>-101.61890138735686</c:v>
                </c:pt>
                <c:pt idx="161">
                  <c:v>-101.10332640290284</c:v>
                </c:pt>
                <c:pt idx="162">
                  <c:v>-100.58775141844882</c:v>
                </c:pt>
                <c:pt idx="163">
                  <c:v>-100.0721764339948</c:v>
                </c:pt>
                <c:pt idx="164">
                  <c:v>-99.556601449540779</c:v>
                </c:pt>
                <c:pt idx="165">
                  <c:v>-99.041026465086759</c:v>
                </c:pt>
                <c:pt idx="166">
                  <c:v>-98.525451480632739</c:v>
                </c:pt>
                <c:pt idx="167">
                  <c:v>-98.00987649617872</c:v>
                </c:pt>
                <c:pt idx="168">
                  <c:v>-97.4943015117247</c:v>
                </c:pt>
                <c:pt idx="169">
                  <c:v>-96.97872652727068</c:v>
                </c:pt>
                <c:pt idx="170">
                  <c:v>-96.463151542816661</c:v>
                </c:pt>
                <c:pt idx="171">
                  <c:v>-95.947576558362641</c:v>
                </c:pt>
                <c:pt idx="172">
                  <c:v>-95.432001573908622</c:v>
                </c:pt>
                <c:pt idx="173">
                  <c:v>-94.916426589454602</c:v>
                </c:pt>
                <c:pt idx="174">
                  <c:v>-94.400851605000582</c:v>
                </c:pt>
                <c:pt idx="175">
                  <c:v>-93.885276620546563</c:v>
                </c:pt>
                <c:pt idx="176">
                  <c:v>-93.369701636092543</c:v>
                </c:pt>
                <c:pt idx="177">
                  <c:v>-92.854126651638524</c:v>
                </c:pt>
                <c:pt idx="178">
                  <c:v>-92.338551667184504</c:v>
                </c:pt>
                <c:pt idx="179">
                  <c:v>-91.822976682730484</c:v>
                </c:pt>
                <c:pt idx="180">
                  <c:v>-91.307401698276465</c:v>
                </c:pt>
                <c:pt idx="181">
                  <c:v>-90.791826713822445</c:v>
                </c:pt>
                <c:pt idx="182">
                  <c:v>-90.276251729368425</c:v>
                </c:pt>
                <c:pt idx="183">
                  <c:v>-89.760676744914406</c:v>
                </c:pt>
                <c:pt idx="184">
                  <c:v>-89.245101760460386</c:v>
                </c:pt>
                <c:pt idx="185">
                  <c:v>-88.729526776006367</c:v>
                </c:pt>
                <c:pt idx="186">
                  <c:v>-88.213951791552347</c:v>
                </c:pt>
                <c:pt idx="187">
                  <c:v>-87.698376807098327</c:v>
                </c:pt>
                <c:pt idx="188">
                  <c:v>-87.182801822644308</c:v>
                </c:pt>
                <c:pt idx="189">
                  <c:v>-86.667226838190288</c:v>
                </c:pt>
                <c:pt idx="190">
                  <c:v>-86.151651853736269</c:v>
                </c:pt>
                <c:pt idx="191">
                  <c:v>-85.636076869282249</c:v>
                </c:pt>
                <c:pt idx="192">
                  <c:v>-85.120501884828229</c:v>
                </c:pt>
                <c:pt idx="193">
                  <c:v>-84.60492690037421</c:v>
                </c:pt>
                <c:pt idx="194">
                  <c:v>-84.08935191592019</c:v>
                </c:pt>
                <c:pt idx="195">
                  <c:v>-83.57377693146617</c:v>
                </c:pt>
                <c:pt idx="196">
                  <c:v>-83.058201947012151</c:v>
                </c:pt>
                <c:pt idx="197">
                  <c:v>-82.542626962558131</c:v>
                </c:pt>
                <c:pt idx="198">
                  <c:v>-82.027051978104112</c:v>
                </c:pt>
                <c:pt idx="199">
                  <c:v>-81.511476993650092</c:v>
                </c:pt>
                <c:pt idx="200">
                  <c:v>-80.995902009196072</c:v>
                </c:pt>
                <c:pt idx="201">
                  <c:v>-80.480327024742053</c:v>
                </c:pt>
                <c:pt idx="202">
                  <c:v>-79.964752040288033</c:v>
                </c:pt>
                <c:pt idx="203">
                  <c:v>-79.449177055834014</c:v>
                </c:pt>
                <c:pt idx="204">
                  <c:v>-78.933602071379994</c:v>
                </c:pt>
                <c:pt idx="205">
                  <c:v>-78.418027086925974</c:v>
                </c:pt>
                <c:pt idx="206">
                  <c:v>-77.902452102471955</c:v>
                </c:pt>
                <c:pt idx="207">
                  <c:v>-77.386877118017935</c:v>
                </c:pt>
                <c:pt idx="208">
                  <c:v>-76.871302133563916</c:v>
                </c:pt>
                <c:pt idx="209">
                  <c:v>-76.355727149109896</c:v>
                </c:pt>
                <c:pt idx="210">
                  <c:v>-75.840152164655876</c:v>
                </c:pt>
                <c:pt idx="211">
                  <c:v>-75.324577180201857</c:v>
                </c:pt>
                <c:pt idx="212">
                  <c:v>-74.809002195747837</c:v>
                </c:pt>
                <c:pt idx="213">
                  <c:v>-74.293427211293817</c:v>
                </c:pt>
                <c:pt idx="214">
                  <c:v>-73.777852226839798</c:v>
                </c:pt>
                <c:pt idx="215">
                  <c:v>-73.262277242385778</c:v>
                </c:pt>
                <c:pt idx="216">
                  <c:v>-72.746702257931759</c:v>
                </c:pt>
                <c:pt idx="217">
                  <c:v>-72.231127273477739</c:v>
                </c:pt>
                <c:pt idx="218">
                  <c:v>-71.715552289023719</c:v>
                </c:pt>
                <c:pt idx="219">
                  <c:v>-71.1999773045697</c:v>
                </c:pt>
                <c:pt idx="220">
                  <c:v>-70.68440232011568</c:v>
                </c:pt>
                <c:pt idx="221">
                  <c:v>-70.168827335661661</c:v>
                </c:pt>
                <c:pt idx="222">
                  <c:v>-69.653252351207641</c:v>
                </c:pt>
                <c:pt idx="223">
                  <c:v>-69.137677366753621</c:v>
                </c:pt>
                <c:pt idx="224">
                  <c:v>-68.622102382299602</c:v>
                </c:pt>
                <c:pt idx="225">
                  <c:v>-68.106527397845582</c:v>
                </c:pt>
                <c:pt idx="226">
                  <c:v>-67.590952413391562</c:v>
                </c:pt>
                <c:pt idx="227">
                  <c:v>-67.075377428937543</c:v>
                </c:pt>
                <c:pt idx="228">
                  <c:v>-66.559802444483523</c:v>
                </c:pt>
                <c:pt idx="229">
                  <c:v>-66.044227460029504</c:v>
                </c:pt>
                <c:pt idx="230">
                  <c:v>-65.528652475575484</c:v>
                </c:pt>
                <c:pt idx="231">
                  <c:v>-65.013077491121464</c:v>
                </c:pt>
                <c:pt idx="232">
                  <c:v>-64.497502506667445</c:v>
                </c:pt>
                <c:pt idx="233">
                  <c:v>-63.981927522213425</c:v>
                </c:pt>
                <c:pt idx="234">
                  <c:v>-63.466352537759406</c:v>
                </c:pt>
                <c:pt idx="235">
                  <c:v>-62.950777553305386</c:v>
                </c:pt>
                <c:pt idx="236">
                  <c:v>-62.435202568851366</c:v>
                </c:pt>
                <c:pt idx="237">
                  <c:v>-61.919627584397347</c:v>
                </c:pt>
                <c:pt idx="238">
                  <c:v>-61.404052599943327</c:v>
                </c:pt>
                <c:pt idx="239">
                  <c:v>-60.888477615489307</c:v>
                </c:pt>
                <c:pt idx="240">
                  <c:v>-60.372902631035288</c:v>
                </c:pt>
                <c:pt idx="241">
                  <c:v>-59.857327646581268</c:v>
                </c:pt>
                <c:pt idx="242">
                  <c:v>-59.341752662127249</c:v>
                </c:pt>
                <c:pt idx="243">
                  <c:v>-58.826177677673229</c:v>
                </c:pt>
                <c:pt idx="244">
                  <c:v>-58.310602693219209</c:v>
                </c:pt>
                <c:pt idx="245">
                  <c:v>-57.79502770876519</c:v>
                </c:pt>
                <c:pt idx="246">
                  <c:v>-57.27945272431117</c:v>
                </c:pt>
                <c:pt idx="247">
                  <c:v>-56.763877739857151</c:v>
                </c:pt>
                <c:pt idx="248">
                  <c:v>-56.248302755403131</c:v>
                </c:pt>
                <c:pt idx="249">
                  <c:v>-55.732727770949111</c:v>
                </c:pt>
                <c:pt idx="250">
                  <c:v>-55.217152786495092</c:v>
                </c:pt>
                <c:pt idx="251">
                  <c:v>-54.701577802041072</c:v>
                </c:pt>
                <c:pt idx="252">
                  <c:v>-54.186002817587053</c:v>
                </c:pt>
                <c:pt idx="253">
                  <c:v>-53.670427833133033</c:v>
                </c:pt>
                <c:pt idx="254">
                  <c:v>-53.154852848679013</c:v>
                </c:pt>
                <c:pt idx="255">
                  <c:v>-52.639277864224994</c:v>
                </c:pt>
                <c:pt idx="256">
                  <c:v>-52.123702879770974</c:v>
                </c:pt>
                <c:pt idx="257">
                  <c:v>-51.608127895316954</c:v>
                </c:pt>
                <c:pt idx="258">
                  <c:v>-51.092552910862935</c:v>
                </c:pt>
                <c:pt idx="259">
                  <c:v>-50.576977926408915</c:v>
                </c:pt>
                <c:pt idx="260">
                  <c:v>-50.061402941954896</c:v>
                </c:pt>
                <c:pt idx="261">
                  <c:v>-49.545827957500876</c:v>
                </c:pt>
                <c:pt idx="262">
                  <c:v>-49.030252973046856</c:v>
                </c:pt>
                <c:pt idx="263">
                  <c:v>-48.514677988592837</c:v>
                </c:pt>
                <c:pt idx="264">
                  <c:v>-47.999103004138817</c:v>
                </c:pt>
                <c:pt idx="265">
                  <c:v>-47.483528019684798</c:v>
                </c:pt>
                <c:pt idx="266">
                  <c:v>-46.967953035230778</c:v>
                </c:pt>
                <c:pt idx="267">
                  <c:v>-46.452378050776758</c:v>
                </c:pt>
                <c:pt idx="268">
                  <c:v>-45.936803066322739</c:v>
                </c:pt>
                <c:pt idx="269">
                  <c:v>-45.421228081868719</c:v>
                </c:pt>
                <c:pt idx="270">
                  <c:v>-44.905653097414699</c:v>
                </c:pt>
                <c:pt idx="271">
                  <c:v>-44.39007811296068</c:v>
                </c:pt>
                <c:pt idx="272">
                  <c:v>-43.87450312850666</c:v>
                </c:pt>
                <c:pt idx="273">
                  <c:v>-43.358928144052641</c:v>
                </c:pt>
                <c:pt idx="274">
                  <c:v>-42.843353159598621</c:v>
                </c:pt>
                <c:pt idx="275">
                  <c:v>-42.327778175144601</c:v>
                </c:pt>
                <c:pt idx="276">
                  <c:v>-41.812203190690582</c:v>
                </c:pt>
                <c:pt idx="277">
                  <c:v>-41.296628206236562</c:v>
                </c:pt>
                <c:pt idx="278">
                  <c:v>-40.781053221782543</c:v>
                </c:pt>
                <c:pt idx="279">
                  <c:v>-40.265478237328523</c:v>
                </c:pt>
                <c:pt idx="280">
                  <c:v>-39.749903252874503</c:v>
                </c:pt>
                <c:pt idx="281">
                  <c:v>-39.234328268420484</c:v>
                </c:pt>
                <c:pt idx="282">
                  <c:v>-38.718753283966464</c:v>
                </c:pt>
                <c:pt idx="283">
                  <c:v>-38.203178299512444</c:v>
                </c:pt>
                <c:pt idx="284">
                  <c:v>-37.687603315058425</c:v>
                </c:pt>
                <c:pt idx="285">
                  <c:v>-37.172028330604405</c:v>
                </c:pt>
                <c:pt idx="286">
                  <c:v>-36.656453346150386</c:v>
                </c:pt>
                <c:pt idx="287">
                  <c:v>-36.140878361696366</c:v>
                </c:pt>
                <c:pt idx="288">
                  <c:v>-35.625303377242346</c:v>
                </c:pt>
                <c:pt idx="289">
                  <c:v>-35.109728392788327</c:v>
                </c:pt>
                <c:pt idx="290">
                  <c:v>-34.594153408334307</c:v>
                </c:pt>
                <c:pt idx="291">
                  <c:v>-34.078578423880288</c:v>
                </c:pt>
                <c:pt idx="292">
                  <c:v>-33.563003439426268</c:v>
                </c:pt>
                <c:pt idx="293">
                  <c:v>-33.047428454972248</c:v>
                </c:pt>
                <c:pt idx="294">
                  <c:v>-32.531853470518229</c:v>
                </c:pt>
                <c:pt idx="295">
                  <c:v>-32.016278486064209</c:v>
                </c:pt>
                <c:pt idx="296">
                  <c:v>-31.500703501610193</c:v>
                </c:pt>
                <c:pt idx="297">
                  <c:v>-30.985128517156177</c:v>
                </c:pt>
                <c:pt idx="298">
                  <c:v>-30.469553532702161</c:v>
                </c:pt>
                <c:pt idx="299">
                  <c:v>-29.953978548248145</c:v>
                </c:pt>
                <c:pt idx="300">
                  <c:v>-29.438403563794129</c:v>
                </c:pt>
                <c:pt idx="301">
                  <c:v>-28.922828579340113</c:v>
                </c:pt>
                <c:pt idx="302">
                  <c:v>-28.407253594886097</c:v>
                </c:pt>
                <c:pt idx="303">
                  <c:v>-27.891678610432081</c:v>
                </c:pt>
                <c:pt idx="304">
                  <c:v>-27.376103625978065</c:v>
                </c:pt>
                <c:pt idx="305">
                  <c:v>-26.860528641524049</c:v>
                </c:pt>
                <c:pt idx="306">
                  <c:v>-26.344953657070032</c:v>
                </c:pt>
                <c:pt idx="307">
                  <c:v>-25.829378672616016</c:v>
                </c:pt>
                <c:pt idx="308">
                  <c:v>-25.313803688162</c:v>
                </c:pt>
                <c:pt idx="309">
                  <c:v>-24.798228703707984</c:v>
                </c:pt>
                <c:pt idx="310">
                  <c:v>-24.282653719253968</c:v>
                </c:pt>
                <c:pt idx="311">
                  <c:v>-23.767078734799952</c:v>
                </c:pt>
                <c:pt idx="312">
                  <c:v>-23.251503750345936</c:v>
                </c:pt>
                <c:pt idx="313">
                  <c:v>-22.73592876589192</c:v>
                </c:pt>
                <c:pt idx="314">
                  <c:v>-22.220353781437904</c:v>
                </c:pt>
                <c:pt idx="315">
                  <c:v>-21.704778796983888</c:v>
                </c:pt>
                <c:pt idx="316">
                  <c:v>-21.189203812529872</c:v>
                </c:pt>
                <c:pt idx="317">
                  <c:v>-20.673628828075856</c:v>
                </c:pt>
                <c:pt idx="318">
                  <c:v>-20.15805384362184</c:v>
                </c:pt>
                <c:pt idx="319">
                  <c:v>-19.642478859167824</c:v>
                </c:pt>
                <c:pt idx="320">
                  <c:v>-19.126903874713808</c:v>
                </c:pt>
                <c:pt idx="321">
                  <c:v>-18.611328890259792</c:v>
                </c:pt>
                <c:pt idx="322">
                  <c:v>-18.095753905805775</c:v>
                </c:pt>
                <c:pt idx="323">
                  <c:v>-17.580178921351759</c:v>
                </c:pt>
                <c:pt idx="324">
                  <c:v>-17.064603936897743</c:v>
                </c:pt>
                <c:pt idx="325">
                  <c:v>-16.549028952443727</c:v>
                </c:pt>
                <c:pt idx="326">
                  <c:v>-16.033453967989711</c:v>
                </c:pt>
                <c:pt idx="327">
                  <c:v>-15.517878983535695</c:v>
                </c:pt>
                <c:pt idx="328">
                  <c:v>-15.002303999081679</c:v>
                </c:pt>
                <c:pt idx="329">
                  <c:v>-14.486729014627663</c:v>
                </c:pt>
                <c:pt idx="330">
                  <c:v>-13.971154030173647</c:v>
                </c:pt>
                <c:pt idx="331">
                  <c:v>-13.455579045719631</c:v>
                </c:pt>
                <c:pt idx="332">
                  <c:v>-12.940004061265615</c:v>
                </c:pt>
                <c:pt idx="333">
                  <c:v>-12.424429076811599</c:v>
                </c:pt>
                <c:pt idx="334">
                  <c:v>-11.908854092357583</c:v>
                </c:pt>
                <c:pt idx="335">
                  <c:v>-11.393279107903567</c:v>
                </c:pt>
                <c:pt idx="336">
                  <c:v>-10.877704123449551</c:v>
                </c:pt>
                <c:pt idx="337">
                  <c:v>-10.362129138995535</c:v>
                </c:pt>
                <c:pt idx="338">
                  <c:v>-9.8465541545415185</c:v>
                </c:pt>
                <c:pt idx="339">
                  <c:v>-9.3309791700875024</c:v>
                </c:pt>
                <c:pt idx="340">
                  <c:v>-8.8154041856334864</c:v>
                </c:pt>
                <c:pt idx="341">
                  <c:v>-8.2998292011794703</c:v>
                </c:pt>
                <c:pt idx="342">
                  <c:v>-7.7842542167254534</c:v>
                </c:pt>
                <c:pt idx="343">
                  <c:v>-7.2686792322714364</c:v>
                </c:pt>
                <c:pt idx="344">
                  <c:v>-6.7531042478174195</c:v>
                </c:pt>
                <c:pt idx="345">
                  <c:v>-6.2375292633634025</c:v>
                </c:pt>
                <c:pt idx="346">
                  <c:v>-5.7219542789093856</c:v>
                </c:pt>
                <c:pt idx="347">
                  <c:v>-5.2063792944553686</c:v>
                </c:pt>
                <c:pt idx="348">
                  <c:v>-4.6908043100013517</c:v>
                </c:pt>
                <c:pt idx="349">
                  <c:v>-4.1752293255473347</c:v>
                </c:pt>
                <c:pt idx="350">
                  <c:v>-3.6596543410933178</c:v>
                </c:pt>
                <c:pt idx="351">
                  <c:v>-3.1440793566393008</c:v>
                </c:pt>
                <c:pt idx="352">
                  <c:v>-2.6285043721852839</c:v>
                </c:pt>
                <c:pt idx="353">
                  <c:v>-2.1129293877312669</c:v>
                </c:pt>
                <c:pt idx="354">
                  <c:v>-1.59735440327725</c:v>
                </c:pt>
                <c:pt idx="355">
                  <c:v>-1.081779418823233</c:v>
                </c:pt>
                <c:pt idx="356">
                  <c:v>-0.56620443436921608</c:v>
                </c:pt>
                <c:pt idx="357">
                  <c:v>-5.0629449915199132E-2</c:v>
                </c:pt>
                <c:pt idx="358">
                  <c:v>0.46494553453881782</c:v>
                </c:pt>
                <c:pt idx="359">
                  <c:v>0.98052051899283477</c:v>
                </c:pt>
                <c:pt idx="360">
                  <c:v>1.4960955034468517</c:v>
                </c:pt>
                <c:pt idx="361">
                  <c:v>2.0116704879008687</c:v>
                </c:pt>
                <c:pt idx="362">
                  <c:v>2.5272454723548856</c:v>
                </c:pt>
                <c:pt idx="363">
                  <c:v>3.0428204568089026</c:v>
                </c:pt>
                <c:pt idx="364">
                  <c:v>3.5583954412629195</c:v>
                </c:pt>
                <c:pt idx="365">
                  <c:v>4.0739704257169365</c:v>
                </c:pt>
                <c:pt idx="366">
                  <c:v>4.5895454101709534</c:v>
                </c:pt>
              </c:numCache>
            </c:numRef>
          </c:xVal>
          <c:yVal>
            <c:numRef>
              <c:f>Soreq_Bins!$H$2:$H$500</c:f>
              <c:numCache>
                <c:formatCode>0.00</c:formatCode>
                <c:ptCount val="499"/>
                <c:pt idx="33">
                  <c:v>-3.96</c:v>
                </c:pt>
                <c:pt idx="34">
                  <c:v>-3.78</c:v>
                </c:pt>
                <c:pt idx="35">
                  <c:v>-3.76</c:v>
                </c:pt>
                <c:pt idx="36">
                  <c:v>-3.69</c:v>
                </c:pt>
                <c:pt idx="37">
                  <c:v>-4.3099999999999996</c:v>
                </c:pt>
                <c:pt idx="38">
                  <c:v>-3.875</c:v>
                </c:pt>
                <c:pt idx="39">
                  <c:v>-3.9</c:v>
                </c:pt>
                <c:pt idx="40">
                  <c:v>-4.22</c:v>
                </c:pt>
                <c:pt idx="41">
                  <c:v>-3.36</c:v>
                </c:pt>
                <c:pt idx="42">
                  <c:v>-3.125</c:v>
                </c:pt>
                <c:pt idx="43">
                  <c:v>-3.15</c:v>
                </c:pt>
                <c:pt idx="44">
                  <c:v>-3.07</c:v>
                </c:pt>
                <c:pt idx="45">
                  <c:v>-3.2800000000000002</c:v>
                </c:pt>
                <c:pt idx="46">
                  <c:v>-3.63</c:v>
                </c:pt>
                <c:pt idx="47">
                  <c:v>-3.29</c:v>
                </c:pt>
                <c:pt idx="48">
                  <c:v>-3.145</c:v>
                </c:pt>
                <c:pt idx="49">
                  <c:v>-3.1</c:v>
                </c:pt>
                <c:pt idx="50">
                  <c:v>-3.22</c:v>
                </c:pt>
                <c:pt idx="51">
                  <c:v>-3.17</c:v>
                </c:pt>
                <c:pt idx="52">
                  <c:v>-3.07</c:v>
                </c:pt>
                <c:pt idx="53">
                  <c:v>-2.93</c:v>
                </c:pt>
                <c:pt idx="54">
                  <c:v>-3.12</c:v>
                </c:pt>
                <c:pt idx="55">
                  <c:v>-3.7850000000000001</c:v>
                </c:pt>
                <c:pt idx="56">
                  <c:v>-5.55</c:v>
                </c:pt>
                <c:pt idx="57">
                  <c:v>-5.49</c:v>
                </c:pt>
                <c:pt idx="58">
                  <c:v>-5.67</c:v>
                </c:pt>
                <c:pt idx="59">
                  <c:v>-5.49</c:v>
                </c:pt>
                <c:pt idx="60">
                  <c:v>-5.77</c:v>
                </c:pt>
                <c:pt idx="61">
                  <c:v>-5.87</c:v>
                </c:pt>
                <c:pt idx="62">
                  <c:v>-6.04</c:v>
                </c:pt>
                <c:pt idx="63">
                  <c:v>-5.7175000000000002</c:v>
                </c:pt>
                <c:pt idx="64">
                  <c:v>-5.4066666666666663</c:v>
                </c:pt>
                <c:pt idx="65">
                  <c:v>-4.6174999999999997</c:v>
                </c:pt>
                <c:pt idx="66">
                  <c:v>-4.5100000000000007</c:v>
                </c:pt>
                <c:pt idx="67">
                  <c:v>-5.2374999999999998</c:v>
                </c:pt>
                <c:pt idx="68">
                  <c:v>-5.1266666666666669</c:v>
                </c:pt>
                <c:pt idx="69">
                  <c:v>-5</c:v>
                </c:pt>
                <c:pt idx="70">
                  <c:v>-4.6399999999999997</c:v>
                </c:pt>
                <c:pt idx="71">
                  <c:v>-4.6550000000000002</c:v>
                </c:pt>
                <c:pt idx="72">
                  <c:v>-4.4900000000000011</c:v>
                </c:pt>
                <c:pt idx="73">
                  <c:v>-4.4399999999999995</c:v>
                </c:pt>
                <c:pt idx="74">
                  <c:v>-4.21</c:v>
                </c:pt>
                <c:pt idx="75">
                  <c:v>-4.5033333333333339</c:v>
                </c:pt>
                <c:pt idx="76">
                  <c:v>-5.0200000000000005</c:v>
                </c:pt>
                <c:pt idx="77">
                  <c:v>-4.8759999999999994</c:v>
                </c:pt>
                <c:pt idx="78">
                  <c:v>-4.6019999999999994</c:v>
                </c:pt>
                <c:pt idx="79">
                  <c:v>-4.0959999999999992</c:v>
                </c:pt>
                <c:pt idx="80">
                  <c:v>-3.9599999999999995</c:v>
                </c:pt>
                <c:pt idx="81">
                  <c:v>-3.5016666666666665</c:v>
                </c:pt>
                <c:pt idx="82">
                  <c:v>-3.3840000000000003</c:v>
                </c:pt>
                <c:pt idx="83">
                  <c:v>-3.2359999999999998</c:v>
                </c:pt>
                <c:pt idx="84">
                  <c:v>-3.31</c:v>
                </c:pt>
                <c:pt idx="85">
                  <c:v>-3.3766666666666665</c:v>
                </c:pt>
                <c:pt idx="86">
                  <c:v>-3.1925000000000003</c:v>
                </c:pt>
                <c:pt idx="87">
                  <c:v>-3.4299999999999997</c:v>
                </c:pt>
                <c:pt idx="88">
                  <c:v>-3.28</c:v>
                </c:pt>
                <c:pt idx="89">
                  <c:v>-3.73</c:v>
                </c:pt>
                <c:pt idx="90">
                  <c:v>-3.66</c:v>
                </c:pt>
                <c:pt idx="91">
                  <c:v>-3.6025</c:v>
                </c:pt>
                <c:pt idx="92">
                  <c:v>-3.313333333333333</c:v>
                </c:pt>
                <c:pt idx="93">
                  <c:v>-3.375</c:v>
                </c:pt>
                <c:pt idx="94">
                  <c:v>-3.5233333333333334</c:v>
                </c:pt>
                <c:pt idx="95">
                  <c:v>-4.5350000000000001</c:v>
                </c:pt>
                <c:pt idx="96">
                  <c:v>-4.8375000000000004</c:v>
                </c:pt>
                <c:pt idx="97">
                  <c:v>-5.3</c:v>
                </c:pt>
                <c:pt idx="98">
                  <c:v>-5.5</c:v>
                </c:pt>
                <c:pt idx="99">
                  <c:v>-5.4</c:v>
                </c:pt>
                <c:pt idx="100">
                  <c:v>-4.7699999999999996</c:v>
                </c:pt>
                <c:pt idx="101">
                  <c:v>-5.15</c:v>
                </c:pt>
                <c:pt idx="102">
                  <c:v>-5.44</c:v>
                </c:pt>
                <c:pt idx="103">
                  <c:v>-5.5</c:v>
                </c:pt>
                <c:pt idx="104">
                  <c:v>-5.41</c:v>
                </c:pt>
                <c:pt idx="105">
                  <c:v>-5.66</c:v>
                </c:pt>
                <c:pt idx="106">
                  <c:v>-5.77</c:v>
                </c:pt>
                <c:pt idx="107">
                  <c:v>-5.5140000000000002</c:v>
                </c:pt>
                <c:pt idx="108">
                  <c:v>-5.8262499999999999</c:v>
                </c:pt>
                <c:pt idx="109">
                  <c:v>-7.3975</c:v>
                </c:pt>
                <c:pt idx="110">
                  <c:v>-7.85</c:v>
                </c:pt>
                <c:pt idx="111">
                  <c:v>-8.25</c:v>
                </c:pt>
                <c:pt idx="112">
                  <c:v>-8.27</c:v>
                </c:pt>
                <c:pt idx="113">
                  <c:v>-8.2899999999999991</c:v>
                </c:pt>
                <c:pt idx="114">
                  <c:v>-8.2899999999999991</c:v>
                </c:pt>
                <c:pt idx="115">
                  <c:v>-8.34</c:v>
                </c:pt>
                <c:pt idx="116">
                  <c:v>-8.24</c:v>
                </c:pt>
                <c:pt idx="117">
                  <c:v>-8.27</c:v>
                </c:pt>
                <c:pt idx="118">
                  <c:v>-8.3000000000000007</c:v>
                </c:pt>
                <c:pt idx="119">
                  <c:v>-7.96</c:v>
                </c:pt>
                <c:pt idx="120">
                  <c:v>-8.15</c:v>
                </c:pt>
                <c:pt idx="121">
                  <c:v>-8.0399999999999991</c:v>
                </c:pt>
                <c:pt idx="122">
                  <c:v>-7.63</c:v>
                </c:pt>
                <c:pt idx="123">
                  <c:v>-7.8</c:v>
                </c:pt>
                <c:pt idx="124">
                  <c:v>-7.01</c:v>
                </c:pt>
                <c:pt idx="125">
                  <c:v>-7</c:v>
                </c:pt>
                <c:pt idx="126">
                  <c:v>-6.1192857142857147</c:v>
                </c:pt>
                <c:pt idx="127">
                  <c:v>-5.2385714285714284</c:v>
                </c:pt>
                <c:pt idx="128">
                  <c:v>-5.2622222222222224</c:v>
                </c:pt>
                <c:pt idx="129">
                  <c:v>-5.1777777777777771</c:v>
                </c:pt>
                <c:pt idx="130">
                  <c:v>-5.1775000000000002</c:v>
                </c:pt>
                <c:pt idx="131">
                  <c:v>-5.0855555555555556</c:v>
                </c:pt>
                <c:pt idx="132">
                  <c:v>-4.8922222222222222</c:v>
                </c:pt>
                <c:pt idx="133">
                  <c:v>-5.0477777777777781</c:v>
                </c:pt>
                <c:pt idx="134">
                  <c:v>-4.8822222222222216</c:v>
                </c:pt>
                <c:pt idx="135">
                  <c:v>-4.8174999999999999</c:v>
                </c:pt>
                <c:pt idx="136">
                  <c:v>-4.6449999999999996</c:v>
                </c:pt>
                <c:pt idx="137">
                  <c:v>-4.71</c:v>
                </c:pt>
                <c:pt idx="138">
                  <c:v>-4.5599999999999996</c:v>
                </c:pt>
                <c:pt idx="139">
                  <c:v>-4.58</c:v>
                </c:pt>
                <c:pt idx="140">
                  <c:v>-4.7</c:v>
                </c:pt>
                <c:pt idx="141">
                  <c:v>-4.82</c:v>
                </c:pt>
                <c:pt idx="142">
                  <c:v>-4.84</c:v>
                </c:pt>
                <c:pt idx="143">
                  <c:v>-4.74</c:v>
                </c:pt>
                <c:pt idx="144">
                  <c:v>-4.71</c:v>
                </c:pt>
                <c:pt idx="145">
                  <c:v>-4.5549999999999997</c:v>
                </c:pt>
                <c:pt idx="146">
                  <c:v>-5.1099999999999994</c:v>
                </c:pt>
                <c:pt idx="147">
                  <c:v>-5.2949999999999999</c:v>
                </c:pt>
                <c:pt idx="148">
                  <c:v>-5.51</c:v>
                </c:pt>
                <c:pt idx="149">
                  <c:v>-6.0350000000000001</c:v>
                </c:pt>
                <c:pt idx="150">
                  <c:v>-6.9700000000000006</c:v>
                </c:pt>
                <c:pt idx="151">
                  <c:v>-6.44</c:v>
                </c:pt>
                <c:pt idx="152">
                  <c:v>-5.1449999999999996</c:v>
                </c:pt>
                <c:pt idx="153">
                  <c:v>-4.41</c:v>
                </c:pt>
                <c:pt idx="154">
                  <c:v>-4.8900000000000006</c:v>
                </c:pt>
                <c:pt idx="155">
                  <c:v>-4.7050000000000001</c:v>
                </c:pt>
                <c:pt idx="156">
                  <c:v>-5.0374999999999996</c:v>
                </c:pt>
                <c:pt idx="157">
                  <c:v>-5.5625</c:v>
                </c:pt>
                <c:pt idx="158">
                  <c:v>-5.6400000000000006</c:v>
                </c:pt>
                <c:pt idx="159">
                  <c:v>-5.4924999999999997</c:v>
                </c:pt>
                <c:pt idx="160">
                  <c:v>-5.9125000000000005</c:v>
                </c:pt>
                <c:pt idx="161">
                  <c:v>-5.5875000000000004</c:v>
                </c:pt>
                <c:pt idx="162">
                  <c:v>-4.8920000000000003</c:v>
                </c:pt>
                <c:pt idx="163">
                  <c:v>-4.5024999999999995</c:v>
                </c:pt>
                <c:pt idx="164">
                  <c:v>-4.2350000000000003</c:v>
                </c:pt>
                <c:pt idx="165">
                  <c:v>-4.41</c:v>
                </c:pt>
                <c:pt idx="166">
                  <c:v>-4.0999999999999996</c:v>
                </c:pt>
                <c:pt idx="167">
                  <c:v>-4.3149999999999995</c:v>
                </c:pt>
                <c:pt idx="168">
                  <c:v>-4.29</c:v>
                </c:pt>
                <c:pt idx="169">
                  <c:v>-4.1750000000000007</c:v>
                </c:pt>
                <c:pt idx="170">
                  <c:v>-4.28</c:v>
                </c:pt>
                <c:pt idx="171">
                  <c:v>-4.25</c:v>
                </c:pt>
                <c:pt idx="172">
                  <c:v>-4.45</c:v>
                </c:pt>
                <c:pt idx="173">
                  <c:v>-4.2333333333333334</c:v>
                </c:pt>
                <c:pt idx="174">
                  <c:v>-4.0649999999999995</c:v>
                </c:pt>
                <c:pt idx="175">
                  <c:v>-4.1133333333333333</c:v>
                </c:pt>
                <c:pt idx="176">
                  <c:v>-4.3550000000000004</c:v>
                </c:pt>
                <c:pt idx="177">
                  <c:v>-4.4633333333333338</c:v>
                </c:pt>
                <c:pt idx="178">
                  <c:v>-4.2825000000000006</c:v>
                </c:pt>
                <c:pt idx="179">
                  <c:v>-4.416666666666667</c:v>
                </c:pt>
                <c:pt idx="180">
                  <c:v>-4.3166666666666664</c:v>
                </c:pt>
                <c:pt idx="181">
                  <c:v>-4.43</c:v>
                </c:pt>
                <c:pt idx="182">
                  <c:v>-4.4399999999999995</c:v>
                </c:pt>
                <c:pt idx="183">
                  <c:v>-4.416666666666667</c:v>
                </c:pt>
                <c:pt idx="184">
                  <c:v>-4.2399999999999993</c:v>
                </c:pt>
                <c:pt idx="185">
                  <c:v>-4.4420000000000002</c:v>
                </c:pt>
                <c:pt idx="186">
                  <c:v>-4.2850000000000001</c:v>
                </c:pt>
                <c:pt idx="187">
                  <c:v>-5.04</c:v>
                </c:pt>
                <c:pt idx="188">
                  <c:v>-5.09</c:v>
                </c:pt>
                <c:pt idx="189">
                  <c:v>-5.15</c:v>
                </c:pt>
                <c:pt idx="190">
                  <c:v>-5.2</c:v>
                </c:pt>
                <c:pt idx="191">
                  <c:v>-5.0599999999999996</c:v>
                </c:pt>
                <c:pt idx="192">
                  <c:v>-5.25</c:v>
                </c:pt>
                <c:pt idx="193">
                  <c:v>-5.48</c:v>
                </c:pt>
                <c:pt idx="194">
                  <c:v>-5.31</c:v>
                </c:pt>
                <c:pt idx="195">
                  <c:v>-5.14</c:v>
                </c:pt>
                <c:pt idx="196">
                  <c:v>-5</c:v>
                </c:pt>
                <c:pt idx="197">
                  <c:v>-5.0599999999999996</c:v>
                </c:pt>
                <c:pt idx="198">
                  <c:v>-5.22</c:v>
                </c:pt>
                <c:pt idx="199">
                  <c:v>-5.4749999999999996</c:v>
                </c:pt>
                <c:pt idx="200">
                  <c:v>-5.0999999999999996</c:v>
                </c:pt>
                <c:pt idx="201">
                  <c:v>-5.65</c:v>
                </c:pt>
                <c:pt idx="202">
                  <c:v>-5.81</c:v>
                </c:pt>
                <c:pt idx="203">
                  <c:v>-5.6566666666666663</c:v>
                </c:pt>
                <c:pt idx="204">
                  <c:v>-4.9800000000000004</c:v>
                </c:pt>
                <c:pt idx="205">
                  <c:v>-5.0600000000000005</c:v>
                </c:pt>
                <c:pt idx="206">
                  <c:v>-4.6050000000000004</c:v>
                </c:pt>
                <c:pt idx="207">
                  <c:v>-4.335</c:v>
                </c:pt>
                <c:pt idx="208">
                  <c:v>-4.4450000000000003</c:v>
                </c:pt>
                <c:pt idx="209">
                  <c:v>-4.5749999999999993</c:v>
                </c:pt>
                <c:pt idx="210">
                  <c:v>-4.6500000000000004</c:v>
                </c:pt>
                <c:pt idx="211">
                  <c:v>-4.76</c:v>
                </c:pt>
                <c:pt idx="212">
                  <c:v>-4.4049999999999994</c:v>
                </c:pt>
                <c:pt idx="213">
                  <c:v>-3.9124999999999996</c:v>
                </c:pt>
                <c:pt idx="214">
                  <c:v>-3.9920000000000004</c:v>
                </c:pt>
                <c:pt idx="215">
                  <c:v>-3.8981250000000003</c:v>
                </c:pt>
                <c:pt idx="216">
                  <c:v>-3.9742857142857146</c:v>
                </c:pt>
                <c:pt idx="217">
                  <c:v>-4.338571428571429</c:v>
                </c:pt>
                <c:pt idx="218">
                  <c:v>-3.6623076923076918</c:v>
                </c:pt>
                <c:pt idx="219">
                  <c:v>-3.91</c:v>
                </c:pt>
                <c:pt idx="220">
                  <c:v>-3.9750000000000005</c:v>
                </c:pt>
                <c:pt idx="221">
                  <c:v>-3.5819999999999999</c:v>
                </c:pt>
                <c:pt idx="222">
                  <c:v>-3.4000000000000004</c:v>
                </c:pt>
                <c:pt idx="223">
                  <c:v>-3.32</c:v>
                </c:pt>
                <c:pt idx="224">
                  <c:v>-3.42</c:v>
                </c:pt>
                <c:pt idx="225">
                  <c:v>-3.4649999999999999</c:v>
                </c:pt>
                <c:pt idx="226">
                  <c:v>-3.41</c:v>
                </c:pt>
                <c:pt idx="227">
                  <c:v>-3.3</c:v>
                </c:pt>
                <c:pt idx="228">
                  <c:v>-3.2</c:v>
                </c:pt>
                <c:pt idx="229">
                  <c:v>-3.15</c:v>
                </c:pt>
                <c:pt idx="230">
                  <c:v>-3.18</c:v>
                </c:pt>
                <c:pt idx="231">
                  <c:v>-4.12</c:v>
                </c:pt>
                <c:pt idx="232">
                  <c:v>-3.5950000000000002</c:v>
                </c:pt>
                <c:pt idx="233">
                  <c:v>-3.45</c:v>
                </c:pt>
                <c:pt idx="234">
                  <c:v>-3.6550000000000002</c:v>
                </c:pt>
                <c:pt idx="235">
                  <c:v>-3.51</c:v>
                </c:pt>
                <c:pt idx="236">
                  <c:v>-3.6749999999999998</c:v>
                </c:pt>
                <c:pt idx="237">
                  <c:v>-3.68</c:v>
                </c:pt>
                <c:pt idx="238">
                  <c:v>-3.9049999999999998</c:v>
                </c:pt>
                <c:pt idx="239">
                  <c:v>-3.71</c:v>
                </c:pt>
                <c:pt idx="240">
                  <c:v>-3.7122222222222216</c:v>
                </c:pt>
                <c:pt idx="241">
                  <c:v>-3.9544444444444449</c:v>
                </c:pt>
                <c:pt idx="242">
                  <c:v>-3.7322222222222217</c:v>
                </c:pt>
                <c:pt idx="243">
                  <c:v>-3.7975000000000003</c:v>
                </c:pt>
                <c:pt idx="244">
                  <c:v>-4.1124999999999998</c:v>
                </c:pt>
                <c:pt idx="245">
                  <c:v>-3.8399999999999994</c:v>
                </c:pt>
                <c:pt idx="246">
                  <c:v>-3.8134782608695645</c:v>
                </c:pt>
                <c:pt idx="247">
                  <c:v>-3.4647619047619043</c:v>
                </c:pt>
                <c:pt idx="248">
                  <c:v>-3.8665217391304343</c:v>
                </c:pt>
                <c:pt idx="249">
                  <c:v>-3.6561538461538459</c:v>
                </c:pt>
                <c:pt idx="250">
                  <c:v>-3.5522222222222215</c:v>
                </c:pt>
                <c:pt idx="251">
                  <c:v>-3.3100000000000005</c:v>
                </c:pt>
                <c:pt idx="252">
                  <c:v>-4.1669999999999998</c:v>
                </c:pt>
                <c:pt idx="253">
                  <c:v>-4.4233333333333329</c:v>
                </c:pt>
                <c:pt idx="254">
                  <c:v>-4.266</c:v>
                </c:pt>
                <c:pt idx="255">
                  <c:v>-4.2922222222222226</c:v>
                </c:pt>
                <c:pt idx="256">
                  <c:v>-3.9988888888888892</c:v>
                </c:pt>
                <c:pt idx="257">
                  <c:v>-3.744444444444444</c:v>
                </c:pt>
                <c:pt idx="258">
                  <c:v>-3.7940000000000005</c:v>
                </c:pt>
                <c:pt idx="259">
                  <c:v>-3.6655555555555557</c:v>
                </c:pt>
                <c:pt idx="260">
                  <c:v>-3.41</c:v>
                </c:pt>
                <c:pt idx="261">
                  <c:v>-3.85</c:v>
                </c:pt>
                <c:pt idx="262">
                  <c:v>-3.6859999999999999</c:v>
                </c:pt>
                <c:pt idx="263">
                  <c:v>-3.5869999999999997</c:v>
                </c:pt>
                <c:pt idx="264">
                  <c:v>-3.46</c:v>
                </c:pt>
                <c:pt idx="265">
                  <c:v>-3.3200000000000003</c:v>
                </c:pt>
                <c:pt idx="266">
                  <c:v>-3.4555555555555553</c:v>
                </c:pt>
                <c:pt idx="267">
                  <c:v>-2.8</c:v>
                </c:pt>
                <c:pt idx="268">
                  <c:v>-2.902222222222222</c:v>
                </c:pt>
                <c:pt idx="269">
                  <c:v>-3.085</c:v>
                </c:pt>
                <c:pt idx="270">
                  <c:v>-3.4</c:v>
                </c:pt>
                <c:pt idx="271">
                  <c:v>-3.4699999999999998</c:v>
                </c:pt>
                <c:pt idx="272">
                  <c:v>-3.3049999999999997</c:v>
                </c:pt>
                <c:pt idx="273">
                  <c:v>-3.4450000000000003</c:v>
                </c:pt>
                <c:pt idx="274">
                  <c:v>-3.7733333333333334</c:v>
                </c:pt>
                <c:pt idx="275">
                  <c:v>-3.5149999999999997</c:v>
                </c:pt>
                <c:pt idx="276">
                  <c:v>-3.52</c:v>
                </c:pt>
                <c:pt idx="277">
                  <c:v>-3.75</c:v>
                </c:pt>
                <c:pt idx="278">
                  <c:v>-3.69</c:v>
                </c:pt>
                <c:pt idx="279">
                  <c:v>-3.58</c:v>
                </c:pt>
                <c:pt idx="280">
                  <c:v>-3.2250000000000001</c:v>
                </c:pt>
                <c:pt idx="281">
                  <c:v>-3.2649999999999997</c:v>
                </c:pt>
                <c:pt idx="282">
                  <c:v>-3.4024999999999999</c:v>
                </c:pt>
                <c:pt idx="283">
                  <c:v>-3.54</c:v>
                </c:pt>
                <c:pt idx="284">
                  <c:v>-3.5750000000000002</c:v>
                </c:pt>
                <c:pt idx="285">
                  <c:v>-3.61</c:v>
                </c:pt>
                <c:pt idx="286">
                  <c:v>-3.5425</c:v>
                </c:pt>
                <c:pt idx="287">
                  <c:v>-3.4750000000000001</c:v>
                </c:pt>
                <c:pt idx="288">
                  <c:v>-3.2872413793103448</c:v>
                </c:pt>
                <c:pt idx="289">
                  <c:v>-3.381794871794872</c:v>
                </c:pt>
                <c:pt idx="290">
                  <c:v>-2.7727777777777782</c:v>
                </c:pt>
                <c:pt idx="291">
                  <c:v>-2.8381818181818179</c:v>
                </c:pt>
                <c:pt idx="292">
                  <c:v>-3.1566666666666667</c:v>
                </c:pt>
                <c:pt idx="293">
                  <c:v>-3.2925</c:v>
                </c:pt>
                <c:pt idx="294">
                  <c:v>-2.77</c:v>
                </c:pt>
                <c:pt idx="295">
                  <c:v>-2.98</c:v>
                </c:pt>
                <c:pt idx="296">
                  <c:v>-2.88</c:v>
                </c:pt>
                <c:pt idx="297">
                  <c:v>-2.86</c:v>
                </c:pt>
                <c:pt idx="298">
                  <c:v>-2.9649999999999999</c:v>
                </c:pt>
                <c:pt idx="299">
                  <c:v>-3.07</c:v>
                </c:pt>
                <c:pt idx="300">
                  <c:v>-2.94</c:v>
                </c:pt>
                <c:pt idx="301">
                  <c:v>-2.8899999999999997</c:v>
                </c:pt>
                <c:pt idx="302">
                  <c:v>-2.84</c:v>
                </c:pt>
                <c:pt idx="303">
                  <c:v>-3.25</c:v>
                </c:pt>
                <c:pt idx="304">
                  <c:v>-2.96</c:v>
                </c:pt>
                <c:pt idx="305">
                  <c:v>-2.9550000000000001</c:v>
                </c:pt>
                <c:pt idx="306">
                  <c:v>-2.95</c:v>
                </c:pt>
                <c:pt idx="307">
                  <c:v>-2.8</c:v>
                </c:pt>
                <c:pt idx="308">
                  <c:v>-2.835</c:v>
                </c:pt>
                <c:pt idx="309">
                  <c:v>-3.1116666666666668</c:v>
                </c:pt>
                <c:pt idx="310">
                  <c:v>-3.0857142857142854</c:v>
                </c:pt>
                <c:pt idx="311">
                  <c:v>-3.17</c:v>
                </c:pt>
                <c:pt idx="312">
                  <c:v>-3.3933333333333331</c:v>
                </c:pt>
                <c:pt idx="313">
                  <c:v>-3.0549999999999997</c:v>
                </c:pt>
                <c:pt idx="314">
                  <c:v>-3.05</c:v>
                </c:pt>
                <c:pt idx="315">
                  <c:v>-3.1174999999999997</c:v>
                </c:pt>
                <c:pt idx="316">
                  <c:v>-3.3725000000000001</c:v>
                </c:pt>
                <c:pt idx="317">
                  <c:v>-3.335</c:v>
                </c:pt>
                <c:pt idx="318">
                  <c:v>-3.13</c:v>
                </c:pt>
                <c:pt idx="319">
                  <c:v>-3.0750000000000002</c:v>
                </c:pt>
                <c:pt idx="320">
                  <c:v>-2.6566666666666667</c:v>
                </c:pt>
                <c:pt idx="321">
                  <c:v>-3.0733333333333337</c:v>
                </c:pt>
                <c:pt idx="322">
                  <c:v>-3.3966666666666665</c:v>
                </c:pt>
                <c:pt idx="323">
                  <c:v>-3.3466666666666662</c:v>
                </c:pt>
                <c:pt idx="324">
                  <c:v>-3.4014285714285708</c:v>
                </c:pt>
                <c:pt idx="325">
                  <c:v>-3.7840909090909083</c:v>
                </c:pt>
                <c:pt idx="326">
                  <c:v>-4.2360000000000007</c:v>
                </c:pt>
                <c:pt idx="327">
                  <c:v>-4.3933333333333335</c:v>
                </c:pt>
                <c:pt idx="328">
                  <c:v>-5.41</c:v>
                </c:pt>
                <c:pt idx="329">
                  <c:v>-5.8266666666666671</c:v>
                </c:pt>
                <c:pt idx="330">
                  <c:v>-5.32</c:v>
                </c:pt>
                <c:pt idx="331">
                  <c:v>-4.4000000000000004</c:v>
                </c:pt>
                <c:pt idx="332">
                  <c:v>-4.1900000000000004</c:v>
                </c:pt>
                <c:pt idx="333">
                  <c:v>-4.125</c:v>
                </c:pt>
                <c:pt idx="334">
                  <c:v>-4.2699999999999996</c:v>
                </c:pt>
                <c:pt idx="335">
                  <c:v>-4.4850000000000003</c:v>
                </c:pt>
                <c:pt idx="336">
                  <c:v>-5.3249999999999993</c:v>
                </c:pt>
                <c:pt idx="337">
                  <c:v>-5.8650000000000002</c:v>
                </c:pt>
                <c:pt idx="338">
                  <c:v>-6.05</c:v>
                </c:pt>
                <c:pt idx="339">
                  <c:v>-5.79</c:v>
                </c:pt>
                <c:pt idx="340">
                  <c:v>-5.8772727272727279</c:v>
                </c:pt>
                <c:pt idx="341">
                  <c:v>-6.1387096774193557</c:v>
                </c:pt>
                <c:pt idx="342">
                  <c:v>-6.2839999999999998</c:v>
                </c:pt>
                <c:pt idx="343">
                  <c:v>-6.1166666666666671</c:v>
                </c:pt>
                <c:pt idx="344">
                  <c:v>-5.621666666666667</c:v>
                </c:pt>
                <c:pt idx="345">
                  <c:v>-5.8525</c:v>
                </c:pt>
                <c:pt idx="346">
                  <c:v>-5.8160000000000007</c:v>
                </c:pt>
                <c:pt idx="347">
                  <c:v>-5.543333333333333</c:v>
                </c:pt>
                <c:pt idx="348">
                  <c:v>-5.743913043478261</c:v>
                </c:pt>
                <c:pt idx="349">
                  <c:v>-5.4503703703703703</c:v>
                </c:pt>
                <c:pt idx="350">
                  <c:v>-5.3808333333333342</c:v>
                </c:pt>
                <c:pt idx="351">
                  <c:v>-5.4779999999999998</c:v>
                </c:pt>
                <c:pt idx="352">
                  <c:v>-5.5166666666666666</c:v>
                </c:pt>
                <c:pt idx="353">
                  <c:v>-5.3633333333333333</c:v>
                </c:pt>
                <c:pt idx="354">
                  <c:v>-5.4325000000000001</c:v>
                </c:pt>
                <c:pt idx="355">
                  <c:v>-5.3140000000000001</c:v>
                </c:pt>
                <c:pt idx="356">
                  <c:v>-5.43</c:v>
                </c:pt>
                <c:pt idx="357">
                  <c:v>-5.2750000000000004</c:v>
                </c:pt>
              </c:numCache>
            </c:numRef>
          </c:yVal>
        </c:ser>
        <c:axId val="90078208"/>
        <c:axId val="90084096"/>
      </c:scatterChart>
      <c:valAx>
        <c:axId val="90078208"/>
        <c:scaling>
          <c:orientation val="minMax"/>
          <c:max val="4.0495000000000001"/>
          <c:min val="-179.612066"/>
        </c:scaling>
        <c:axPos val="b"/>
        <c:majorGridlines>
          <c:spPr>
            <a:ln w="19050">
              <a:solidFill>
                <a:schemeClr val="tx1"/>
              </a:solidFill>
            </a:ln>
          </c:spPr>
        </c:majorGridlines>
        <c:minorGridlines/>
        <c:numFmt formatCode="0.000" sourceLinked="1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90084096"/>
        <c:crosses val="max"/>
        <c:crossBetween val="midCat"/>
        <c:majorUnit val="13.909320000000001"/>
        <c:minorUnit val="1.54548"/>
      </c:valAx>
      <c:valAx>
        <c:axId val="90084096"/>
        <c:scaling>
          <c:orientation val="maxMin"/>
          <c:max val="-2.5"/>
          <c:min val="-8.5"/>
        </c:scaling>
        <c:axPos val="l"/>
        <c:majorGridlines/>
        <c:numFmt formatCode="0.0" sourceLinked="0"/>
        <c:tickLblPos val="nextTo"/>
        <c:crossAx val="90078208"/>
        <c:crossesAt val="-1000000"/>
        <c:crossBetween val="midCat"/>
        <c:majorUnit val="0.5"/>
        <c:minorUnit val="1.0000000000000005E-2"/>
      </c:valAx>
    </c:plotArea>
    <c:plotVisOnly val="1"/>
  </c:chart>
  <c:printSettings>
    <c:headerFooter/>
    <c:pageMargins b="0.75000000000000289" l="0.70000000000000062" r="0.70000000000000062" t="0.75000000000000289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plotArea>
      <c:layout>
        <c:manualLayout>
          <c:layoutTarget val="inner"/>
          <c:xMode val="edge"/>
          <c:yMode val="edge"/>
          <c:x val="9.8612129859606545E-2"/>
          <c:y val="0.10866012914029971"/>
          <c:w val="0.87803850693160002"/>
          <c:h val="0.61625834745340602"/>
        </c:manualLayout>
      </c:layout>
      <c:scatterChart>
        <c:scatterStyle val="lineMarker"/>
        <c:ser>
          <c:idx val="0"/>
          <c:order val="0"/>
          <c:marker>
            <c:symbol val="none"/>
          </c:marker>
          <c:xVal>
            <c:numRef>
              <c:f>Peqiin_Bins!$U$2:$U$500</c:f>
              <c:numCache>
                <c:formatCode>0.000</c:formatCode>
                <c:ptCount val="499"/>
                <c:pt idx="0">
                  <c:v>-295.47509550000001</c:v>
                </c:pt>
                <c:pt idx="1">
                  <c:v>-290.83492063991383</c:v>
                </c:pt>
                <c:pt idx="2">
                  <c:v>-286.19474577982766</c:v>
                </c:pt>
                <c:pt idx="3">
                  <c:v>-281.55457091974148</c:v>
                </c:pt>
                <c:pt idx="4">
                  <c:v>-276.9143960596553</c:v>
                </c:pt>
                <c:pt idx="5">
                  <c:v>-272.27422119956913</c:v>
                </c:pt>
                <c:pt idx="6">
                  <c:v>-267.63404633948295</c:v>
                </c:pt>
                <c:pt idx="7">
                  <c:v>-262.99387147939677</c:v>
                </c:pt>
                <c:pt idx="8">
                  <c:v>-258.3536966193106</c:v>
                </c:pt>
                <c:pt idx="9">
                  <c:v>-253.71352175922445</c:v>
                </c:pt>
                <c:pt idx="10">
                  <c:v>-249.0733468991383</c:v>
                </c:pt>
                <c:pt idx="11">
                  <c:v>-244.43317203905215</c:v>
                </c:pt>
                <c:pt idx="12">
                  <c:v>-239.792997178966</c:v>
                </c:pt>
                <c:pt idx="13">
                  <c:v>-235.15282231887986</c:v>
                </c:pt>
                <c:pt idx="14">
                  <c:v>-230.51264745879371</c:v>
                </c:pt>
                <c:pt idx="15">
                  <c:v>-225.87247259870756</c:v>
                </c:pt>
                <c:pt idx="16">
                  <c:v>-221.23229773862141</c:v>
                </c:pt>
                <c:pt idx="17">
                  <c:v>-216.59212287853526</c:v>
                </c:pt>
                <c:pt idx="18">
                  <c:v>-211.95194801844912</c:v>
                </c:pt>
                <c:pt idx="19">
                  <c:v>-207.31177315836297</c:v>
                </c:pt>
                <c:pt idx="20">
                  <c:v>-202.67159829827682</c:v>
                </c:pt>
                <c:pt idx="21">
                  <c:v>-198.03142343819067</c:v>
                </c:pt>
                <c:pt idx="22">
                  <c:v>-193.39124857810452</c:v>
                </c:pt>
                <c:pt idx="23">
                  <c:v>-188.75107371801838</c:v>
                </c:pt>
                <c:pt idx="24">
                  <c:v>-184.11089885793223</c:v>
                </c:pt>
                <c:pt idx="25">
                  <c:v>-179.47072399784608</c:v>
                </c:pt>
                <c:pt idx="26">
                  <c:v>-174.83054913775993</c:v>
                </c:pt>
                <c:pt idx="27">
                  <c:v>-170.19037427767378</c:v>
                </c:pt>
                <c:pt idx="28">
                  <c:v>-165.55019941758763</c:v>
                </c:pt>
                <c:pt idx="29">
                  <c:v>-160.91002455750149</c:v>
                </c:pt>
                <c:pt idx="30">
                  <c:v>-156.26984969741534</c:v>
                </c:pt>
                <c:pt idx="31">
                  <c:v>-151.62967483732919</c:v>
                </c:pt>
                <c:pt idx="32">
                  <c:v>-146.98949997724304</c:v>
                </c:pt>
                <c:pt idx="33">
                  <c:v>-142.34932511715689</c:v>
                </c:pt>
                <c:pt idx="34">
                  <c:v>-137.70915025707075</c:v>
                </c:pt>
                <c:pt idx="35">
                  <c:v>-133.0689753969846</c:v>
                </c:pt>
                <c:pt idx="36">
                  <c:v>-128.42880053689845</c:v>
                </c:pt>
                <c:pt idx="37">
                  <c:v>-123.7886256768123</c:v>
                </c:pt>
                <c:pt idx="38">
                  <c:v>-119.14845081672615</c:v>
                </c:pt>
                <c:pt idx="39">
                  <c:v>-114.50827595664001</c:v>
                </c:pt>
                <c:pt idx="40">
                  <c:v>-109.86810109655386</c:v>
                </c:pt>
                <c:pt idx="41">
                  <c:v>-105.22792623646771</c:v>
                </c:pt>
                <c:pt idx="42">
                  <c:v>-100.58775137638156</c:v>
                </c:pt>
                <c:pt idx="43">
                  <c:v>-95.947576516295413</c:v>
                </c:pt>
                <c:pt idx="44">
                  <c:v>-91.307401656209265</c:v>
                </c:pt>
                <c:pt idx="45">
                  <c:v>-86.667226796123117</c:v>
                </c:pt>
                <c:pt idx="46">
                  <c:v>-82.027051936036969</c:v>
                </c:pt>
                <c:pt idx="47">
                  <c:v>-77.386877075950821</c:v>
                </c:pt>
                <c:pt idx="48">
                  <c:v>-72.746702215864673</c:v>
                </c:pt>
                <c:pt idx="49">
                  <c:v>-68.106527355778525</c:v>
                </c:pt>
                <c:pt idx="50">
                  <c:v>-63.466352495692377</c:v>
                </c:pt>
                <c:pt idx="51">
                  <c:v>-58.826177635606228</c:v>
                </c:pt>
                <c:pt idx="52">
                  <c:v>-54.18600277552008</c:v>
                </c:pt>
                <c:pt idx="53">
                  <c:v>-49.545827915433932</c:v>
                </c:pt>
                <c:pt idx="54">
                  <c:v>-44.905653055347784</c:v>
                </c:pt>
                <c:pt idx="55">
                  <c:v>-40.265478195261636</c:v>
                </c:pt>
                <c:pt idx="56">
                  <c:v>-35.625303335175488</c:v>
                </c:pt>
                <c:pt idx="57">
                  <c:v>-30.98512847508934</c:v>
                </c:pt>
                <c:pt idx="58">
                  <c:v>-26.344953615003192</c:v>
                </c:pt>
                <c:pt idx="59">
                  <c:v>-21.704778754917044</c:v>
                </c:pt>
                <c:pt idx="60">
                  <c:v>-17.064603894830896</c:v>
                </c:pt>
                <c:pt idx="61">
                  <c:v>-12.424429034744746</c:v>
                </c:pt>
                <c:pt idx="62">
                  <c:v>-7.7842541746585958</c:v>
                </c:pt>
                <c:pt idx="63">
                  <c:v>-3.1440793145724459</c:v>
                </c:pt>
                <c:pt idx="64">
                  <c:v>1.4960955455137039</c:v>
                </c:pt>
                <c:pt idx="65">
                  <c:v>6.1362704055998538</c:v>
                </c:pt>
              </c:numCache>
            </c:numRef>
          </c:xVal>
          <c:yVal>
            <c:numRef>
              <c:f>Peqiin_Bins!$V$2:$V$500</c:f>
              <c:numCache>
                <c:formatCode>0.00</c:formatCode>
                <c:ptCount val="499"/>
                <c:pt idx="10">
                  <c:v>-5.2987500000000001</c:v>
                </c:pt>
                <c:pt idx="11">
                  <c:v>-5.2250000000000005</c:v>
                </c:pt>
                <c:pt idx="12">
                  <c:v>-4.8133333333333335</c:v>
                </c:pt>
                <c:pt idx="13">
                  <c:v>-4.92</c:v>
                </c:pt>
                <c:pt idx="14">
                  <c:v>-5.03</c:v>
                </c:pt>
                <c:pt idx="15">
                  <c:v>-5.0992307692307701</c:v>
                </c:pt>
                <c:pt idx="16">
                  <c:v>-5.6577192982456141</c:v>
                </c:pt>
                <c:pt idx="17">
                  <c:v>-4.7</c:v>
                </c:pt>
                <c:pt idx="18">
                  <c:v>-4.3</c:v>
                </c:pt>
                <c:pt idx="19">
                  <c:v>-3.9</c:v>
                </c:pt>
                <c:pt idx="20">
                  <c:v>-4.7154545454545458</c:v>
                </c:pt>
                <c:pt idx="21">
                  <c:v>-5.4456249999999997</c:v>
                </c:pt>
                <c:pt idx="22">
                  <c:v>-5.53125</c:v>
                </c:pt>
                <c:pt idx="23">
                  <c:v>-4.1311111111111112</c:v>
                </c:pt>
                <c:pt idx="24">
                  <c:v>-3.3255555555555554</c:v>
                </c:pt>
                <c:pt idx="25">
                  <c:v>-5.1485714285714286</c:v>
                </c:pt>
                <c:pt idx="26">
                  <c:v>-4.7</c:v>
                </c:pt>
                <c:pt idx="27">
                  <c:v>-4.3</c:v>
                </c:pt>
                <c:pt idx="28">
                  <c:v>-3.9</c:v>
                </c:pt>
                <c:pt idx="29">
                  <c:v>-3.4933333333333336</c:v>
                </c:pt>
                <c:pt idx="30">
                  <c:v>-3.3475000000000001</c:v>
                </c:pt>
                <c:pt idx="31">
                  <c:v>-3.8833333333333333</c:v>
                </c:pt>
                <c:pt idx="32">
                  <c:v>-3.0783333333333331</c:v>
                </c:pt>
                <c:pt idx="33">
                  <c:v>-2.58</c:v>
                </c:pt>
                <c:pt idx="34">
                  <c:v>-2.9233333333333338</c:v>
                </c:pt>
                <c:pt idx="35">
                  <c:v>-5.78</c:v>
                </c:pt>
                <c:pt idx="36">
                  <c:v>-6.9881818181818174</c:v>
                </c:pt>
                <c:pt idx="37">
                  <c:v>-7.0118367346938761</c:v>
                </c:pt>
                <c:pt idx="38">
                  <c:v>-6.0745833333333321</c:v>
                </c:pt>
                <c:pt idx="39">
                  <c:v>-4.2666666666666666</c:v>
                </c:pt>
                <c:pt idx="40">
                  <c:v>-5.1007142857142851</c:v>
                </c:pt>
                <c:pt idx="41">
                  <c:v>-5.827</c:v>
                </c:pt>
                <c:pt idx="42">
                  <c:v>-5.6774999999999993</c:v>
                </c:pt>
                <c:pt idx="43">
                  <c:v>-4.9800000000000004</c:v>
                </c:pt>
                <c:pt idx="44">
                  <c:v>-4.5181818181818185</c:v>
                </c:pt>
                <c:pt idx="45">
                  <c:v>-5.7350000000000003</c:v>
                </c:pt>
                <c:pt idx="46">
                  <c:v>-5.8013333333333339</c:v>
                </c:pt>
                <c:pt idx="47">
                  <c:v>-5.2766666666666664</c:v>
                </c:pt>
                <c:pt idx="48">
                  <c:v>-4.7636842105263142</c:v>
                </c:pt>
                <c:pt idx="49">
                  <c:v>-4.3665000000000012</c:v>
                </c:pt>
                <c:pt idx="50">
                  <c:v>-4.2833333333333332</c:v>
                </c:pt>
                <c:pt idx="51">
                  <c:v>-4.2411111111111115</c:v>
                </c:pt>
                <c:pt idx="52">
                  <c:v>-4.503333333333333</c:v>
                </c:pt>
                <c:pt idx="53">
                  <c:v>-3.7499999999999996</c:v>
                </c:pt>
                <c:pt idx="54">
                  <c:v>-4.1633333333333331</c:v>
                </c:pt>
                <c:pt idx="55">
                  <c:v>-4.2320000000000002</c:v>
                </c:pt>
                <c:pt idx="56">
                  <c:v>-4.0250000000000004</c:v>
                </c:pt>
                <c:pt idx="57">
                  <c:v>-3.8149999999999999</c:v>
                </c:pt>
                <c:pt idx="58">
                  <c:v>-3.4233333333333333</c:v>
                </c:pt>
                <c:pt idx="59">
                  <c:v>-3.1160000000000005</c:v>
                </c:pt>
                <c:pt idx="60">
                  <c:v>-3.8972727272727279</c:v>
                </c:pt>
                <c:pt idx="61">
                  <c:v>-4.9733333333333327</c:v>
                </c:pt>
              </c:numCache>
            </c:numRef>
          </c:yVal>
        </c:ser>
        <c:axId val="90153344"/>
        <c:axId val="90154880"/>
      </c:scatterChart>
      <c:valAx>
        <c:axId val="90153344"/>
        <c:scaling>
          <c:orientation val="minMax"/>
          <c:max val="-3.427346"/>
          <c:min val="-253.795108"/>
        </c:scaling>
        <c:axPos val="b"/>
        <c:majorGridlines>
          <c:spPr>
            <a:ln w="19050">
              <a:solidFill>
                <a:schemeClr val="tx1"/>
              </a:solidFill>
            </a:ln>
          </c:spPr>
        </c:majorGridlines>
        <c:minorGridlines/>
        <c:numFmt formatCode="0.000" sourceLinked="1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90154880"/>
        <c:crosses val="max"/>
        <c:crossBetween val="midCat"/>
        <c:majorUnit val="41.727960000000003"/>
        <c:minorUnit val="13.909320000000001"/>
      </c:valAx>
      <c:valAx>
        <c:axId val="90154880"/>
        <c:scaling>
          <c:orientation val="maxMin"/>
          <c:max val="-2.5"/>
          <c:min val="-7.5"/>
        </c:scaling>
        <c:axPos val="l"/>
        <c:majorGridlines/>
        <c:numFmt formatCode="0.0" sourceLinked="0"/>
        <c:tickLblPos val="nextTo"/>
        <c:crossAx val="90153344"/>
        <c:crossesAt val="-1000000"/>
        <c:crossBetween val="midCat"/>
        <c:majorUnit val="0.5"/>
        <c:minorUnit val="1.0000000000000005E-2"/>
      </c:valAx>
    </c:plotArea>
    <c:plotVisOnly val="1"/>
  </c:chart>
  <c:printSettings>
    <c:headerFooter/>
    <c:pageMargins b="0.75000000000000333" l="0.70000000000000062" r="0.70000000000000062" t="0.75000000000000333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28574</xdr:rowOff>
    </xdr:from>
    <xdr:to>
      <xdr:col>11</xdr:col>
      <xdr:colOff>676275</xdr:colOff>
      <xdr:row>25</xdr:row>
      <xdr:rowOff>133349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0</xdr:rowOff>
    </xdr:from>
    <xdr:to>
      <xdr:col>8</xdr:col>
      <xdr:colOff>238125</xdr:colOff>
      <xdr:row>52</xdr:row>
      <xdr:rowOff>104775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0.31321</cdr:x>
      <cdr:y>0</cdr:y>
    </cdr:from>
    <cdr:to>
      <cdr:x>0.70094</cdr:x>
      <cdr:y>0.08608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162300" y="0"/>
          <a:ext cx="391477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800" b="1"/>
            <a:t>Climate Proxy</a:t>
          </a:r>
          <a:r>
            <a:rPr lang="en-US" sz="1800" b="1" baseline="0"/>
            <a:t> from Soreq Cave, Israel</a:t>
          </a:r>
          <a:endParaRPr lang="en-US" sz="1800" b="1"/>
        </a:p>
      </cdr:txBody>
    </cdr:sp>
  </cdr:relSizeAnchor>
  <cdr:relSizeAnchor xmlns:cdr="http://schemas.openxmlformats.org/drawingml/2006/chartDrawing">
    <cdr:from>
      <cdr:x>0.00283</cdr:x>
      <cdr:y>0.2557</cdr:y>
    </cdr:from>
    <cdr:to>
      <cdr:x>0.0283</cdr:x>
      <cdr:y>0.62278</cdr:y>
    </cdr:to>
    <cdr:sp macro="" textlink="">
      <cdr:nvSpPr>
        <cdr:cNvPr id="3" name="TextBox 2"/>
        <cdr:cNvSpPr txBox="1"/>
      </cdr:nvSpPr>
      <cdr:spPr>
        <a:xfrm xmlns:a="http://schemas.openxmlformats.org/drawingml/2006/main" rot="16200000">
          <a:off x="-533400" y="1524000"/>
          <a:ext cx="138112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l-GR" sz="1400" b="1"/>
            <a:t>Δ</a:t>
          </a:r>
          <a:r>
            <a:rPr lang="en-US" sz="1400" b="1"/>
            <a:t> Oxygen-18 </a:t>
          </a:r>
          <a:r>
            <a:rPr lang="el-GR" sz="1400" b="1"/>
            <a:t>‰</a:t>
          </a:r>
          <a:endParaRPr lang="en-US" sz="1400" b="1"/>
        </a:p>
      </cdr:txBody>
    </cdr:sp>
  </cdr:relSizeAnchor>
  <cdr:relSizeAnchor xmlns:cdr="http://schemas.openxmlformats.org/drawingml/2006/chartDrawing">
    <cdr:from>
      <cdr:x>0.45</cdr:x>
      <cdr:y>0.88861</cdr:y>
    </cdr:from>
    <cdr:to>
      <cdr:x>0.53962</cdr:x>
      <cdr:y>0.96456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543425" y="3343276"/>
          <a:ext cx="90487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="1"/>
            <a:t>Age</a:t>
          </a:r>
          <a:r>
            <a:rPr lang="en-US" sz="1400" b="1" baseline="0"/>
            <a:t> (Kyr)</a:t>
          </a:r>
          <a:endParaRPr lang="en-US" sz="1400" b="1"/>
        </a:p>
      </cdr:txBody>
    </cdr:sp>
  </cdr:relSizeAnchor>
  <cdr:relSizeAnchor xmlns:cdr="http://schemas.openxmlformats.org/drawingml/2006/chartDrawing">
    <cdr:from>
      <cdr:x>0</cdr:x>
      <cdr:y>0.88101</cdr:y>
    </cdr:from>
    <cdr:to>
      <cdr:x>0.31132</cdr:x>
      <cdr:y>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3324226"/>
          <a:ext cx="3143250" cy="4476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/>
            <a:t>Produced by:</a:t>
          </a:r>
          <a:r>
            <a:rPr lang="en-US" sz="1100" baseline="0"/>
            <a:t>   The Unified Cycle Theory Newsletter</a:t>
          </a:r>
        </a:p>
        <a:p xmlns:a="http://schemas.openxmlformats.org/drawingml/2006/main">
          <a:r>
            <a:rPr lang="en-US" sz="1100" baseline="0"/>
            <a:t>                            http://www.uct-news.com</a:t>
          </a:r>
          <a:endParaRPr lang="en-US" sz="1100"/>
        </a:p>
      </cdr:txBody>
    </cdr:sp>
  </cdr:relSizeAnchor>
  <cdr:relSizeAnchor xmlns:cdr="http://schemas.openxmlformats.org/drawingml/2006/chartDrawing">
    <cdr:from>
      <cdr:x>0.73962</cdr:x>
      <cdr:y>0.91392</cdr:y>
    </cdr:from>
    <cdr:to>
      <cdr:x>1</cdr:x>
      <cdr:y>1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467600" y="3438525"/>
          <a:ext cx="262890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/>
            <a:t>Data Source:   Bar-Matthews et al., 2003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0.25369</cdr:x>
      <cdr:y>0.00253</cdr:y>
    </cdr:from>
    <cdr:to>
      <cdr:x>0.81074</cdr:x>
      <cdr:y>0.08861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800225" y="9525"/>
          <a:ext cx="3952875" cy="3238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800" b="1"/>
            <a:t>Climate Proxy</a:t>
          </a:r>
          <a:r>
            <a:rPr lang="en-US" sz="1800" b="1" baseline="0"/>
            <a:t> from Peqiin Cave, Israel</a:t>
          </a:r>
          <a:endParaRPr lang="en-US" sz="1800" b="1"/>
        </a:p>
      </cdr:txBody>
    </cdr:sp>
  </cdr:relSizeAnchor>
  <cdr:relSizeAnchor xmlns:cdr="http://schemas.openxmlformats.org/drawingml/2006/chartDrawing">
    <cdr:from>
      <cdr:x>0.00283</cdr:x>
      <cdr:y>0.2557</cdr:y>
    </cdr:from>
    <cdr:to>
      <cdr:x>0.0283</cdr:x>
      <cdr:y>0.62278</cdr:y>
    </cdr:to>
    <cdr:sp macro="" textlink="">
      <cdr:nvSpPr>
        <cdr:cNvPr id="3" name="TextBox 2"/>
        <cdr:cNvSpPr txBox="1"/>
      </cdr:nvSpPr>
      <cdr:spPr>
        <a:xfrm xmlns:a="http://schemas.openxmlformats.org/drawingml/2006/main" rot="16200000">
          <a:off x="-533400" y="1524000"/>
          <a:ext cx="138112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l-GR" sz="1400" b="1"/>
            <a:t>Δ</a:t>
          </a:r>
          <a:r>
            <a:rPr lang="en-US" sz="1400" b="1"/>
            <a:t> Oxygen-18 </a:t>
          </a:r>
          <a:r>
            <a:rPr lang="el-GR" sz="1400" b="1"/>
            <a:t>‰</a:t>
          </a:r>
          <a:endParaRPr lang="en-US" sz="1400" b="1"/>
        </a:p>
      </cdr:txBody>
    </cdr:sp>
  </cdr:relSizeAnchor>
  <cdr:relSizeAnchor xmlns:cdr="http://schemas.openxmlformats.org/drawingml/2006/chartDrawing">
    <cdr:from>
      <cdr:x>0.47148</cdr:x>
      <cdr:y>0.90127</cdr:y>
    </cdr:from>
    <cdr:to>
      <cdr:x>0.59866</cdr:x>
      <cdr:y>0.97722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345656" y="3390909"/>
          <a:ext cx="902494" cy="2857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="1"/>
            <a:t>Age</a:t>
          </a:r>
          <a:r>
            <a:rPr lang="en-US" sz="1400" b="1" baseline="0"/>
            <a:t> (Kyr)</a:t>
          </a:r>
          <a:endParaRPr lang="en-US" sz="1400" b="1"/>
        </a:p>
      </cdr:txBody>
    </cdr:sp>
  </cdr:relSizeAnchor>
  <cdr:relSizeAnchor xmlns:cdr="http://schemas.openxmlformats.org/drawingml/2006/chartDrawing">
    <cdr:from>
      <cdr:x>0</cdr:x>
      <cdr:y>0.88101</cdr:y>
    </cdr:from>
    <cdr:to>
      <cdr:x>0.43893</cdr:x>
      <cdr:y>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3314690"/>
          <a:ext cx="3114674" cy="4476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/>
            <a:t>Produced by:</a:t>
          </a:r>
          <a:r>
            <a:rPr lang="en-US" sz="1100" baseline="0"/>
            <a:t>   The Unified Cycle Theory Newsletter</a:t>
          </a:r>
        </a:p>
        <a:p xmlns:a="http://schemas.openxmlformats.org/drawingml/2006/main">
          <a:r>
            <a:rPr lang="en-US" sz="1100" baseline="0"/>
            <a:t>                            http://www.uct-news.com</a:t>
          </a:r>
          <a:endParaRPr lang="en-US" sz="1100"/>
        </a:p>
      </cdr:txBody>
    </cdr:sp>
  </cdr:relSizeAnchor>
  <cdr:relSizeAnchor xmlns:cdr="http://schemas.openxmlformats.org/drawingml/2006/chartDrawing">
    <cdr:from>
      <cdr:x>0.64564</cdr:x>
      <cdr:y>0.91392</cdr:y>
    </cdr:from>
    <cdr:to>
      <cdr:x>1</cdr:x>
      <cdr:y>1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4581526" y="3438510"/>
          <a:ext cx="2514599" cy="3238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/>
            <a:t>Data Source:   Bar-Matthews et al., 2003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6400000</xdr:colOff>
      <xdr:row>47</xdr:row>
      <xdr:rowOff>65756</xdr:rowOff>
    </xdr:to>
    <xdr:pic>
      <xdr:nvPicPr>
        <xdr:cNvPr id="2" name="Picture 1" descr="16-1 - Peqin_Pgram_14-kyr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5" y="542925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6400000</xdr:colOff>
      <xdr:row>98</xdr:row>
      <xdr:rowOff>65756</xdr:rowOff>
    </xdr:to>
    <xdr:pic>
      <xdr:nvPicPr>
        <xdr:cNvPr id="3" name="Picture 2" descr="16-2 - Peqin_Pgram_42-kyr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14325" y="9020175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6400000</xdr:colOff>
      <xdr:row>149</xdr:row>
      <xdr:rowOff>65756</xdr:rowOff>
    </xdr:to>
    <xdr:pic>
      <xdr:nvPicPr>
        <xdr:cNvPr id="4" name="Picture 3" descr="16-3 - Soreq_Pgram_4-kyr.bmp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14325" y="17497425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6400000</xdr:colOff>
      <xdr:row>200</xdr:row>
      <xdr:rowOff>65756</xdr:rowOff>
    </xdr:to>
    <xdr:pic>
      <xdr:nvPicPr>
        <xdr:cNvPr id="5" name="Picture 4" descr="16-4 - Soreq_Pgram_14-kyr.bmp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14325" y="25974675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100"/>
  <sheetViews>
    <sheetView tabSelected="1" workbookViewId="0">
      <selection activeCell="A3" sqref="A3"/>
    </sheetView>
  </sheetViews>
  <sheetFormatPr defaultColWidth="11.42578125" defaultRowHeight="12"/>
  <cols>
    <col min="1" max="1" width="74.5703125" customWidth="1"/>
  </cols>
  <sheetData>
    <row r="2" spans="1:1">
      <c r="A2" t="s">
        <v>24</v>
      </c>
    </row>
    <row r="4" spans="1:1" ht="15">
      <c r="A4" s="31" t="s">
        <v>25</v>
      </c>
    </row>
    <row r="5" spans="1:1" ht="15">
      <c r="A5" s="31" t="s">
        <v>26</v>
      </c>
    </row>
    <row r="6" spans="1:1" ht="15">
      <c r="A6" s="31" t="s">
        <v>27</v>
      </c>
    </row>
    <row r="7" spans="1:1" ht="15">
      <c r="A7" s="31" t="s">
        <v>28</v>
      </c>
    </row>
    <row r="8" spans="1:1" ht="15">
      <c r="A8" s="31" t="s">
        <v>29</v>
      </c>
    </row>
    <row r="9" spans="1:1" ht="15">
      <c r="A9" s="31" t="s">
        <v>26</v>
      </c>
    </row>
    <row r="10" spans="1:1" ht="15">
      <c r="A10" s="31" t="s">
        <v>30</v>
      </c>
    </row>
    <row r="12" spans="1:1" ht="15">
      <c r="A12" s="31" t="s">
        <v>31</v>
      </c>
    </row>
    <row r="13" spans="1:1" ht="15">
      <c r="A13" s="31" t="s">
        <v>32</v>
      </c>
    </row>
    <row r="15" spans="1:1" ht="15">
      <c r="A15" s="31" t="s">
        <v>33</v>
      </c>
    </row>
    <row r="17" spans="1:1" ht="15">
      <c r="A17" s="31" t="s">
        <v>34</v>
      </c>
    </row>
    <row r="19" spans="1:1" ht="15">
      <c r="A19" s="31" t="s">
        <v>35</v>
      </c>
    </row>
    <row r="20" spans="1:1" ht="15">
      <c r="A20" s="31" t="s">
        <v>36</v>
      </c>
    </row>
    <row r="21" spans="1:1" ht="15">
      <c r="A21" s="31" t="s">
        <v>37</v>
      </c>
    </row>
    <row r="22" spans="1:1" ht="15">
      <c r="A22" s="31" t="s">
        <v>38</v>
      </c>
    </row>
    <row r="23" spans="1:1" ht="15">
      <c r="A23" s="31" t="s">
        <v>39</v>
      </c>
    </row>
    <row r="26" spans="1:1" ht="15">
      <c r="A26" s="31" t="s">
        <v>40</v>
      </c>
    </row>
    <row r="27" spans="1:1" ht="15">
      <c r="A27" s="31" t="s">
        <v>41</v>
      </c>
    </row>
    <row r="28" spans="1:1" ht="15">
      <c r="A28" s="31" t="s">
        <v>42</v>
      </c>
    </row>
    <row r="29" spans="1:1" ht="15">
      <c r="A29" s="31" t="s">
        <v>43</v>
      </c>
    </row>
    <row r="30" spans="1:1" ht="15">
      <c r="A30" s="31" t="s">
        <v>44</v>
      </c>
    </row>
    <row r="31" spans="1:1" ht="15">
      <c r="A31" s="31" t="s">
        <v>45</v>
      </c>
    </row>
    <row r="33" spans="1:1" ht="15">
      <c r="A33" s="31" t="s">
        <v>9</v>
      </c>
    </row>
    <row r="35" spans="1:1" ht="15">
      <c r="A35" s="31" t="s">
        <v>46</v>
      </c>
    </row>
    <row r="36" spans="1:1" ht="15">
      <c r="A36" s="31" t="s">
        <v>47</v>
      </c>
    </row>
    <row r="37" spans="1:1" ht="15">
      <c r="A37" s="31" t="s">
        <v>48</v>
      </c>
    </row>
    <row r="38" spans="1:1" ht="15">
      <c r="A38" s="31" t="s">
        <v>49</v>
      </c>
    </row>
    <row r="39" spans="1:1" ht="15">
      <c r="A39" s="31" t="s">
        <v>50</v>
      </c>
    </row>
    <row r="41" spans="1:1" ht="15">
      <c r="A41" s="31" t="s">
        <v>51</v>
      </c>
    </row>
    <row r="42" spans="1:1" ht="15">
      <c r="A42" s="31" t="s">
        <v>52</v>
      </c>
    </row>
    <row r="43" spans="1:1" ht="15">
      <c r="A43" s="31" t="s">
        <v>53</v>
      </c>
    </row>
    <row r="44" spans="1:1" ht="15">
      <c r="A44" s="31" t="s">
        <v>54</v>
      </c>
    </row>
    <row r="47" spans="1:1" ht="15">
      <c r="A47" s="31" t="s">
        <v>55</v>
      </c>
    </row>
    <row r="48" spans="1:1" ht="15">
      <c r="A48" s="31" t="s">
        <v>56</v>
      </c>
    </row>
    <row r="49" spans="1:1" ht="15">
      <c r="A49" s="31" t="s">
        <v>57</v>
      </c>
    </row>
    <row r="53" spans="1:1" ht="15">
      <c r="A53" s="31" t="s">
        <v>58</v>
      </c>
    </row>
    <row r="54" spans="1:1" ht="15">
      <c r="A54" s="31" t="s">
        <v>59</v>
      </c>
    </row>
    <row r="55" spans="1:1" ht="15">
      <c r="A55" s="31" t="s">
        <v>60</v>
      </c>
    </row>
    <row r="56" spans="1:1" ht="15">
      <c r="A56" s="31" t="s">
        <v>61</v>
      </c>
    </row>
    <row r="57" spans="1:1" ht="15">
      <c r="A57" s="31" t="s">
        <v>62</v>
      </c>
    </row>
    <row r="58" spans="1:1" ht="15">
      <c r="A58" s="31" t="s">
        <v>63</v>
      </c>
    </row>
    <row r="59" spans="1:1" ht="15">
      <c r="A59" s="31" t="s">
        <v>64</v>
      </c>
    </row>
    <row r="60" spans="1:1" ht="15">
      <c r="A60" s="31" t="s">
        <v>65</v>
      </c>
    </row>
    <row r="61" spans="1:1" ht="15">
      <c r="A61" s="31" t="s">
        <v>66</v>
      </c>
    </row>
    <row r="62" spans="1:1" ht="15">
      <c r="A62" s="31" t="s">
        <v>67</v>
      </c>
    </row>
    <row r="63" spans="1:1" ht="15">
      <c r="A63" s="31" t="s">
        <v>68</v>
      </c>
    </row>
    <row r="64" spans="1:1" ht="15">
      <c r="A64" s="31" t="s">
        <v>69</v>
      </c>
    </row>
    <row r="65" spans="1:1" ht="15">
      <c r="A65" s="31" t="s">
        <v>70</v>
      </c>
    </row>
    <row r="66" spans="1:1" ht="15">
      <c r="A66" s="31" t="s">
        <v>71</v>
      </c>
    </row>
    <row r="67" spans="1:1" ht="15">
      <c r="A67" s="31" t="s">
        <v>72</v>
      </c>
    </row>
    <row r="68" spans="1:1" ht="15">
      <c r="A68" s="31" t="s">
        <v>73</v>
      </c>
    </row>
    <row r="69" spans="1:1" ht="15">
      <c r="A69" s="31" t="s">
        <v>74</v>
      </c>
    </row>
    <row r="70" spans="1:1" ht="15">
      <c r="A70" s="31" t="s">
        <v>75</v>
      </c>
    </row>
    <row r="71" spans="1:1" ht="15">
      <c r="A71" s="31" t="s">
        <v>76</v>
      </c>
    </row>
    <row r="72" spans="1:1" ht="15">
      <c r="A72" s="31" t="s">
        <v>77</v>
      </c>
    </row>
    <row r="73" spans="1:1" ht="15">
      <c r="A73" s="31" t="s">
        <v>78</v>
      </c>
    </row>
    <row r="74" spans="1:1" ht="15">
      <c r="A74" s="31" t="s">
        <v>79</v>
      </c>
    </row>
    <row r="75" spans="1:1" ht="15">
      <c r="A75" s="31" t="s">
        <v>80</v>
      </c>
    </row>
    <row r="76" spans="1:1" ht="15">
      <c r="A76" s="31" t="s">
        <v>81</v>
      </c>
    </row>
    <row r="77" spans="1:1" ht="15">
      <c r="A77" s="31" t="s">
        <v>82</v>
      </c>
    </row>
    <row r="78" spans="1:1" ht="15">
      <c r="A78" s="31" t="s">
        <v>83</v>
      </c>
    </row>
    <row r="79" spans="1:1" ht="15">
      <c r="A79" s="31" t="s">
        <v>84</v>
      </c>
    </row>
    <row r="80" spans="1:1" ht="15">
      <c r="A80" s="31" t="s">
        <v>85</v>
      </c>
    </row>
    <row r="81" spans="1:1" ht="15">
      <c r="A81" s="31" t="s">
        <v>86</v>
      </c>
    </row>
    <row r="85" spans="1:1" ht="15">
      <c r="A85" s="31" t="s">
        <v>87</v>
      </c>
    </row>
    <row r="86" spans="1:1" ht="15">
      <c r="A86" s="31" t="s">
        <v>88</v>
      </c>
    </row>
    <row r="88" spans="1:1" ht="15">
      <c r="A88" s="31" t="s">
        <v>89</v>
      </c>
    </row>
    <row r="89" spans="1:1" ht="15">
      <c r="A89" s="31" t="s">
        <v>90</v>
      </c>
    </row>
    <row r="91" spans="1:1" ht="15">
      <c r="A91" s="31" t="s">
        <v>91</v>
      </c>
    </row>
    <row r="92" spans="1:1" ht="15">
      <c r="A92" s="31" t="s">
        <v>92</v>
      </c>
    </row>
    <row r="97" spans="1:1" ht="15">
      <c r="A97" s="31" t="s">
        <v>93</v>
      </c>
    </row>
    <row r="98" spans="1:1" ht="15">
      <c r="A98" s="31" t="s">
        <v>94</v>
      </c>
    </row>
    <row r="100" spans="1:1" ht="15">
      <c r="A100" s="31" t="s">
        <v>95</v>
      </c>
    </row>
  </sheetData>
  <sheetProtection sheet="1" objects="1" scenarios="1"/>
  <pageMargins left="0.74791666666666667" right="0.74791666666666667" top="0.98402777777777783" bottom="0.98402777777777783" header="0.51180555555555562" footer="0.51180555555555562"/>
  <pageSetup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J33"/>
  <sheetViews>
    <sheetView workbookViewId="0"/>
  </sheetViews>
  <sheetFormatPr defaultColWidth="12.85546875" defaultRowHeight="12"/>
  <sheetData>
    <row r="33" spans="10:10">
      <c r="J33" t="s">
        <v>105</v>
      </c>
    </row>
  </sheetData>
  <sheetProtection sheet="1" objects="1" scenarios="1"/>
  <pageMargins left="0.78749999999999998" right="0.78749999999999998" top="1.0527777777777778" bottom="1.0527777777777778" header="0.78749999999999998" footer="0.78749999999999998"/>
  <pageSetup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F1769"/>
  <sheetViews>
    <sheetView workbookViewId="0">
      <pane ySplit="1" topLeftCell="A2" activePane="bottomLeft" state="frozen"/>
      <selection pane="bottomLeft"/>
    </sheetView>
  </sheetViews>
  <sheetFormatPr defaultRowHeight="12"/>
  <cols>
    <col min="1" max="1" width="8.42578125" style="4" customWidth="1"/>
    <col min="2" max="2" width="6" style="4" customWidth="1"/>
    <col min="3" max="3" width="6.140625" style="1" customWidth="1"/>
    <col min="4" max="4" width="3.7109375" style="5" customWidth="1"/>
    <col min="5" max="5" width="11.5703125" customWidth="1"/>
    <col min="7" max="7" width="9.5703125" customWidth="1"/>
    <col min="8" max="8" width="7" customWidth="1"/>
    <col min="9" max="9" width="6.7109375" style="48" customWidth="1"/>
    <col min="10" max="11" width="6.5703125" style="48" customWidth="1"/>
    <col min="12" max="12" width="7.140625" customWidth="1"/>
    <col min="13" max="13" width="0.5703125" customWidth="1"/>
    <col min="14" max="14" width="9.7109375" customWidth="1"/>
    <col min="15" max="15" width="8.140625" customWidth="1"/>
    <col min="16" max="16" width="6" style="35" customWidth="1"/>
    <col min="17" max="17" width="10.42578125" customWidth="1"/>
    <col min="18" max="18" width="3.7109375" customWidth="1"/>
    <col min="19" max="19" width="11.7109375" customWidth="1"/>
    <col min="21" max="21" width="10.85546875" customWidth="1"/>
    <col min="22" max="22" width="7.28515625" customWidth="1"/>
    <col min="23" max="23" width="7" customWidth="1"/>
    <col min="24" max="24" width="6.85546875" customWidth="1"/>
    <col min="25" max="25" width="6.85546875" style="48" customWidth="1"/>
    <col min="27" max="27" width="0.5703125" customWidth="1"/>
    <col min="28" max="28" width="9.28515625" customWidth="1"/>
    <col min="29" max="29" width="7.85546875" customWidth="1"/>
    <col min="30" max="30" width="6" customWidth="1"/>
    <col min="31" max="31" width="10.42578125" customWidth="1"/>
    <col min="32" max="32" width="3.7109375" customWidth="1"/>
  </cols>
  <sheetData>
    <row r="1" spans="1:32" ht="13.5">
      <c r="A1" s="3" t="s">
        <v>1</v>
      </c>
      <c r="B1" s="32" t="s">
        <v>96</v>
      </c>
      <c r="C1" s="6" t="s">
        <v>15</v>
      </c>
      <c r="E1" s="19" t="s">
        <v>2</v>
      </c>
      <c r="F1" s="14" t="s">
        <v>3</v>
      </c>
      <c r="G1" s="14" t="s">
        <v>17</v>
      </c>
      <c r="H1" s="12" t="s">
        <v>0</v>
      </c>
      <c r="I1" s="14" t="s">
        <v>133</v>
      </c>
      <c r="J1" s="14" t="s">
        <v>132</v>
      </c>
      <c r="K1" s="14" t="s">
        <v>135</v>
      </c>
      <c r="L1" s="14" t="s">
        <v>134</v>
      </c>
      <c r="M1" s="17"/>
      <c r="N1" s="25" t="s">
        <v>22</v>
      </c>
      <c r="O1" s="25" t="s">
        <v>110</v>
      </c>
      <c r="P1" s="33" t="s">
        <v>106</v>
      </c>
      <c r="Q1" s="28" t="s">
        <v>21</v>
      </c>
      <c r="R1" s="10"/>
      <c r="S1" s="19" t="s">
        <v>2</v>
      </c>
      <c r="T1" s="14" t="s">
        <v>3</v>
      </c>
      <c r="U1" s="14" t="s">
        <v>19</v>
      </c>
      <c r="V1" s="12" t="s">
        <v>0</v>
      </c>
      <c r="W1" s="12" t="s">
        <v>133</v>
      </c>
      <c r="X1" s="12" t="s">
        <v>132</v>
      </c>
      <c r="Y1" s="14" t="s">
        <v>113</v>
      </c>
      <c r="Z1" s="14" t="s">
        <v>114</v>
      </c>
      <c r="AA1" s="17"/>
      <c r="AB1" s="25" t="s">
        <v>23</v>
      </c>
      <c r="AC1" s="25" t="s">
        <v>110</v>
      </c>
      <c r="AD1" s="33" t="s">
        <v>106</v>
      </c>
      <c r="AE1" s="28" t="s">
        <v>21</v>
      </c>
      <c r="AF1" s="10"/>
    </row>
    <row r="2" spans="1:32" ht="12.75">
      <c r="A2" s="4">
        <v>-184</v>
      </c>
      <c r="B2" s="1">
        <v>-10.95</v>
      </c>
      <c r="C2" s="1">
        <v>-3.04</v>
      </c>
      <c r="E2" s="18" t="s">
        <v>4</v>
      </c>
      <c r="F2" s="15">
        <f>G2 - (0.515574984454017/2)</f>
        <v>-184.368686392227</v>
      </c>
      <c r="G2" s="15">
        <v>-184.1108989</v>
      </c>
      <c r="H2" s="27"/>
      <c r="I2" s="15"/>
      <c r="J2" s="15"/>
      <c r="K2" s="15" t="s">
        <v>115</v>
      </c>
      <c r="L2" s="15" t="s">
        <v>115</v>
      </c>
      <c r="M2" s="13"/>
      <c r="N2" s="24">
        <f t="shared" ref="N2:N65" si="0" xml:space="preserve"> SIN((2*PI()*(G2+O2)/4.64017486008615) + 5.828143046)</f>
        <v>-0.93870455732907987</v>
      </c>
      <c r="O2" s="24">
        <v>-2.58</v>
      </c>
      <c r="P2" s="34">
        <v>-4</v>
      </c>
      <c r="Q2" s="29">
        <f>CORREL(L38:L356,N33:N351)</f>
        <v>-0.21112232521466229</v>
      </c>
      <c r="R2" s="11"/>
      <c r="S2" s="18" t="s">
        <v>4</v>
      </c>
      <c r="T2" s="15">
        <f>U2 - (1.54672495336205/2)</f>
        <v>-198.80478597668102</v>
      </c>
      <c r="U2" s="15">
        <v>-198.03142349999999</v>
      </c>
      <c r="V2" s="27"/>
      <c r="W2" s="27"/>
      <c r="X2" s="27"/>
      <c r="Y2" s="15" t="s">
        <v>115</v>
      </c>
      <c r="Z2" s="15" t="s">
        <v>115</v>
      </c>
      <c r="AA2" s="13"/>
      <c r="AB2" s="24">
        <f t="shared" ref="AB2:AB33" si="1" xml:space="preserve"> SIN((2*PI()*(U2+AC2)/13.9205245802584) + 2.989911921)</f>
        <v>-0.67107633878001471</v>
      </c>
      <c r="AC2" s="24">
        <v>-5.1100000000000003</v>
      </c>
      <c r="AD2" s="34">
        <v>-4</v>
      </c>
      <c r="AE2" s="29">
        <f>CORREL(Z15:Z126,AB10:AB121)</f>
        <v>-0.30806877400301386</v>
      </c>
      <c r="AF2" s="11"/>
    </row>
    <row r="3" spans="1:32" ht="12.75">
      <c r="A3" s="4">
        <v>-182</v>
      </c>
      <c r="B3" s="1">
        <v>-11.23</v>
      </c>
      <c r="C3" s="1">
        <v>-3.38</v>
      </c>
      <c r="E3" s="20" t="s">
        <v>16</v>
      </c>
      <c r="F3" s="15">
        <f>F2+0.515574984454017</f>
        <v>-183.85311140777299</v>
      </c>
      <c r="G3" s="15">
        <f>G2+0.515574984454017</f>
        <v>-183.59532391554598</v>
      </c>
      <c r="H3" s="27"/>
      <c r="I3" s="15"/>
      <c r="J3" s="15"/>
      <c r="K3" s="15"/>
      <c r="L3" s="15"/>
      <c r="M3" s="16"/>
      <c r="N3" s="24">
        <f t="shared" si="0"/>
        <v>-0.94067290340654708</v>
      </c>
      <c r="O3" s="24">
        <f>O2</f>
        <v>-2.58</v>
      </c>
      <c r="P3" s="34">
        <v>-3</v>
      </c>
      <c r="Q3" s="29">
        <f>CORREL(L38:L356,N32:N350)</f>
        <v>-0.11288343641361329</v>
      </c>
      <c r="R3" s="11"/>
      <c r="S3" s="20" t="s">
        <v>18</v>
      </c>
      <c r="T3" s="15">
        <f>T2+1.54672495336205</f>
        <v>-197.25806102331896</v>
      </c>
      <c r="U3" s="15">
        <f>U2+1.54672495336205</f>
        <v>-196.48469854663793</v>
      </c>
      <c r="V3" s="27"/>
      <c r="W3" s="27"/>
      <c r="X3" s="27"/>
      <c r="Y3" s="15"/>
      <c r="Z3" s="15"/>
      <c r="AA3" s="16"/>
      <c r="AB3" s="24">
        <f t="shared" si="1"/>
        <v>-3.7519114702445247E-2</v>
      </c>
      <c r="AC3" s="24">
        <f>AC2</f>
        <v>-5.1100000000000003</v>
      </c>
      <c r="AD3" s="34">
        <v>-3</v>
      </c>
      <c r="AE3" s="29">
        <f>CORREL(Z15:Z126,AB9:AB120)</f>
        <v>-0.16341758716392482</v>
      </c>
      <c r="AF3" s="11"/>
    </row>
    <row r="4" spans="1:32" ht="12.75">
      <c r="A4" s="4">
        <v>-181.6</v>
      </c>
      <c r="B4" s="1">
        <v>-10.72</v>
      </c>
      <c r="C4" s="1">
        <v>-3.55</v>
      </c>
      <c r="E4" s="18"/>
      <c r="F4" s="15">
        <f t="shared" ref="F4:F67" si="2">F3+0.515574984454017</f>
        <v>-183.33753642331897</v>
      </c>
      <c r="G4" s="15">
        <f t="shared" ref="G4:G67" si="3">G3+0.515574984454017</f>
        <v>-183.07974893109196</v>
      </c>
      <c r="H4" s="27"/>
      <c r="I4" s="15"/>
      <c r="J4" s="15"/>
      <c r="K4" s="15"/>
      <c r="L4" s="15"/>
      <c r="M4" s="16"/>
      <c r="N4" s="24">
        <f t="shared" si="0"/>
        <v>-0.50248994356528454</v>
      </c>
      <c r="O4" s="24">
        <f t="shared" ref="O4:O10" si="4">O3</f>
        <v>-2.58</v>
      </c>
      <c r="P4" s="34">
        <v>-2</v>
      </c>
      <c r="Q4" s="29">
        <f>CORREL(L38:L356,N31:N349)</f>
        <v>3.8294781565982677E-2</v>
      </c>
      <c r="R4" s="11"/>
      <c r="S4" s="18"/>
      <c r="T4" s="15">
        <f t="shared" ref="T4:T67" si="5">T3+1.54672495336205</f>
        <v>-195.7113360699569</v>
      </c>
      <c r="U4" s="15">
        <f t="shared" ref="U4:U67" si="6">U3+1.54672495336205</f>
        <v>-194.93797359327587</v>
      </c>
      <c r="V4" s="27"/>
      <c r="W4" s="27"/>
      <c r="X4" s="27"/>
      <c r="Y4" s="15"/>
      <c r="Z4" s="15"/>
      <c r="AA4" s="16"/>
      <c r="AB4" s="24">
        <f t="shared" si="1"/>
        <v>0.61359372012291191</v>
      </c>
      <c r="AC4" s="24">
        <f t="shared" ref="AC4:AC16" si="7">AC3</f>
        <v>-5.1100000000000003</v>
      </c>
      <c r="AD4" s="34">
        <v>-2</v>
      </c>
      <c r="AE4" s="29">
        <f>CORREL(Z15:Z126,AB8:AB119)</f>
        <v>5.6852531909813826E-2</v>
      </c>
      <c r="AF4" s="11"/>
    </row>
    <row r="5" spans="1:32" ht="12.75">
      <c r="A5" s="4">
        <v>-181.4</v>
      </c>
      <c r="B5" s="1">
        <v>-10.62</v>
      </c>
      <c r="C5" s="1">
        <v>-4.42</v>
      </c>
      <c r="E5" s="18" t="s">
        <v>5</v>
      </c>
      <c r="F5" s="15">
        <f t="shared" si="2"/>
        <v>-182.82196143886495</v>
      </c>
      <c r="G5" s="15">
        <f t="shared" si="3"/>
        <v>-182.56417394663794</v>
      </c>
      <c r="H5" s="27"/>
      <c r="I5" s="15"/>
      <c r="J5" s="15"/>
      <c r="K5" s="15"/>
      <c r="L5" s="15"/>
      <c r="M5" s="16"/>
      <c r="N5" s="24">
        <f t="shared" si="0"/>
        <v>0.17081364542384547</v>
      </c>
      <c r="O5" s="24">
        <f t="shared" si="4"/>
        <v>-2.58</v>
      </c>
      <c r="P5" s="34">
        <v>-1</v>
      </c>
      <c r="Q5" s="30">
        <f>CORREL(L38:L356,N30:N348)</f>
        <v>0.17207712964191019</v>
      </c>
      <c r="R5" s="11"/>
      <c r="S5" s="18" t="s">
        <v>5</v>
      </c>
      <c r="T5" s="15">
        <f t="shared" si="5"/>
        <v>-194.16461111659484</v>
      </c>
      <c r="U5" s="15">
        <f t="shared" si="6"/>
        <v>-193.39124863991381</v>
      </c>
      <c r="V5" s="27"/>
      <c r="W5" s="27"/>
      <c r="X5" s="27"/>
      <c r="Y5" s="15"/>
      <c r="Z5" s="15"/>
      <c r="AA5" s="16"/>
      <c r="AB5" s="24">
        <f t="shared" si="1"/>
        <v>0.97759923396814796</v>
      </c>
      <c r="AC5" s="24">
        <f t="shared" si="7"/>
        <v>-5.1100000000000003</v>
      </c>
      <c r="AD5" s="34">
        <v>-1</v>
      </c>
      <c r="AE5" s="30">
        <f>CORREL(Z15:Z126,AB7:AB118)</f>
        <v>0.25099824610847765</v>
      </c>
      <c r="AF5" s="11"/>
    </row>
    <row r="6" spans="1:32" ht="12.75">
      <c r="A6" s="4">
        <v>-181.1</v>
      </c>
      <c r="B6" s="1">
        <v>-11.21</v>
      </c>
      <c r="C6" s="1">
        <v>-4.03</v>
      </c>
      <c r="E6" s="18" t="s">
        <v>6</v>
      </c>
      <c r="F6" s="15">
        <f t="shared" si="2"/>
        <v>-182.30638645441093</v>
      </c>
      <c r="G6" s="15">
        <f t="shared" si="3"/>
        <v>-182.04859896218392</v>
      </c>
      <c r="H6" s="27"/>
      <c r="I6" s="15"/>
      <c r="J6" s="15"/>
      <c r="K6" s="15"/>
      <c r="L6" s="15"/>
      <c r="M6" s="16"/>
      <c r="N6" s="24">
        <f t="shared" si="0"/>
        <v>0.7641916313369278</v>
      </c>
      <c r="O6" s="24">
        <f t="shared" si="4"/>
        <v>-2.58</v>
      </c>
      <c r="P6" s="39">
        <v>0</v>
      </c>
      <c r="Q6" s="30">
        <f>CORREL(L38:L356,N38:N356)</f>
        <v>0.22469870577708026</v>
      </c>
      <c r="R6" s="11"/>
      <c r="S6" s="18" t="s">
        <v>6</v>
      </c>
      <c r="T6" s="15">
        <f t="shared" si="5"/>
        <v>-192.61788616323278</v>
      </c>
      <c r="U6" s="15">
        <f t="shared" si="6"/>
        <v>-191.84452368655175</v>
      </c>
      <c r="V6" s="27"/>
      <c r="W6" s="27"/>
      <c r="X6" s="27"/>
      <c r="Y6" s="15"/>
      <c r="Z6" s="15"/>
      <c r="AA6" s="16"/>
      <c r="AB6" s="24">
        <f t="shared" si="1"/>
        <v>0.8841752014344213</v>
      </c>
      <c r="AC6" s="24">
        <f t="shared" si="7"/>
        <v>-5.1100000000000003</v>
      </c>
      <c r="AD6" s="39">
        <v>0</v>
      </c>
      <c r="AE6" s="30">
        <f>CORREL(Z15:Z126,AB15:AB126)</f>
        <v>0.32806885817765019</v>
      </c>
      <c r="AF6" s="11"/>
    </row>
    <row r="7" spans="1:32" ht="12.75">
      <c r="A7" s="4">
        <v>-180.9</v>
      </c>
      <c r="B7" s="1">
        <v>-11.24</v>
      </c>
      <c r="C7" s="1">
        <v>-4.04</v>
      </c>
      <c r="E7" s="18" t="s">
        <v>7</v>
      </c>
      <c r="F7" s="15">
        <f t="shared" si="2"/>
        <v>-181.79081146995691</v>
      </c>
      <c r="G7" s="15">
        <f t="shared" si="3"/>
        <v>-181.5330239777299</v>
      </c>
      <c r="H7" s="27"/>
      <c r="I7" s="15"/>
      <c r="J7" s="15"/>
      <c r="K7" s="15"/>
      <c r="L7" s="15"/>
      <c r="M7" s="16"/>
      <c r="N7" s="24">
        <f t="shared" si="0"/>
        <v>0.9999958599035299</v>
      </c>
      <c r="O7" s="24">
        <f t="shared" si="4"/>
        <v>-2.58</v>
      </c>
      <c r="P7" s="34">
        <v>1</v>
      </c>
      <c r="Q7" s="30">
        <f>CORREL(L38:L356,N37:N355)</f>
        <v>0.1723040003025389</v>
      </c>
      <c r="R7" s="11"/>
      <c r="S7" s="18" t="s">
        <v>7</v>
      </c>
      <c r="T7" s="15">
        <f t="shared" si="5"/>
        <v>-191.07116120987072</v>
      </c>
      <c r="U7" s="15">
        <f t="shared" si="6"/>
        <v>-190.29779873318969</v>
      </c>
      <c r="V7" s="27"/>
      <c r="W7" s="27"/>
      <c r="X7" s="27"/>
      <c r="Y7" s="15"/>
      <c r="Z7" s="15"/>
      <c r="AA7" s="16"/>
      <c r="AB7" s="24">
        <f t="shared" si="1"/>
        <v>0.37703576563673297</v>
      </c>
      <c r="AC7" s="24">
        <f t="shared" si="7"/>
        <v>-5.1100000000000003</v>
      </c>
      <c r="AD7" s="34">
        <v>1</v>
      </c>
      <c r="AE7" s="30">
        <f>CORREL(Z15:Z126,AB14:AB125)</f>
        <v>0.25078359751933205</v>
      </c>
      <c r="AF7" s="11"/>
    </row>
    <row r="8" spans="1:32" ht="12.75">
      <c r="A8" s="4">
        <v>-180.7</v>
      </c>
      <c r="B8" s="1">
        <v>-11.24</v>
      </c>
      <c r="C8" s="1">
        <v>-4.9800000000000004</v>
      </c>
      <c r="E8" s="23">
        <f>MIN(G2:G5000)</f>
        <v>-184.1108989</v>
      </c>
      <c r="F8" s="15">
        <f t="shared" si="2"/>
        <v>-181.27523648550289</v>
      </c>
      <c r="G8" s="15">
        <f t="shared" si="3"/>
        <v>-181.01744899327588</v>
      </c>
      <c r="H8" s="27"/>
      <c r="I8" s="15"/>
      <c r="J8" s="15"/>
      <c r="K8" s="15"/>
      <c r="L8" s="15"/>
      <c r="M8" s="16"/>
      <c r="N8" s="24">
        <f t="shared" si="0"/>
        <v>0.76789091190522119</v>
      </c>
      <c r="O8" s="24">
        <f t="shared" si="4"/>
        <v>-2.58</v>
      </c>
      <c r="P8" s="34">
        <v>2</v>
      </c>
      <c r="Q8" s="29">
        <f>CORREL(L38:L356,N36:N354)</f>
        <v>3.9806205566394484E-2</v>
      </c>
      <c r="R8" s="11"/>
      <c r="S8" s="23">
        <f>MIN(U2:U5000)</f>
        <v>-198.03142349999999</v>
      </c>
      <c r="T8" s="15">
        <f t="shared" si="5"/>
        <v>-189.52443625650866</v>
      </c>
      <c r="U8" s="15">
        <f t="shared" si="6"/>
        <v>-188.75107377982764</v>
      </c>
      <c r="V8" s="27"/>
      <c r="W8" s="27"/>
      <c r="X8" s="27"/>
      <c r="Y8" s="15"/>
      <c r="Z8" s="15"/>
      <c r="AA8" s="16"/>
      <c r="AB8" s="24">
        <f t="shared" si="1"/>
        <v>-0.30652289518816367</v>
      </c>
      <c r="AC8" s="24">
        <f t="shared" si="7"/>
        <v>-5.1100000000000003</v>
      </c>
      <c r="AD8" s="34">
        <v>2</v>
      </c>
      <c r="AE8" s="29">
        <f>CORREL(Z15:Z126,AB13:AB124)</f>
        <v>5.663447164295015E-2</v>
      </c>
      <c r="AF8" s="11"/>
    </row>
    <row r="9" spans="1:32" ht="12.75">
      <c r="A9" s="4">
        <v>-180.5</v>
      </c>
      <c r="B9" s="1">
        <v>-11.64</v>
      </c>
      <c r="C9" s="1">
        <v>-5.37</v>
      </c>
      <c r="E9" s="18"/>
      <c r="F9" s="15">
        <f t="shared" si="2"/>
        <v>-180.75966150104887</v>
      </c>
      <c r="G9" s="15">
        <f t="shared" si="3"/>
        <v>-180.50187400882186</v>
      </c>
      <c r="H9" s="27"/>
      <c r="I9" s="15"/>
      <c r="J9" s="15"/>
      <c r="K9" s="15"/>
      <c r="L9" s="15"/>
      <c r="M9" s="16"/>
      <c r="N9" s="24">
        <f t="shared" si="0"/>
        <v>0.17648127206957565</v>
      </c>
      <c r="O9" s="24">
        <f t="shared" si="4"/>
        <v>-2.58</v>
      </c>
      <c r="P9" s="34">
        <v>3</v>
      </c>
      <c r="Q9" s="29">
        <f>CORREL(L38:L356,N35:N353)</f>
        <v>-0.11195885619903656</v>
      </c>
      <c r="R9" s="11"/>
      <c r="S9" s="18"/>
      <c r="T9" s="15">
        <f t="shared" si="5"/>
        <v>-187.97771130314661</v>
      </c>
      <c r="U9" s="15">
        <f t="shared" si="6"/>
        <v>-187.20434882646558</v>
      </c>
      <c r="V9" s="27"/>
      <c r="W9" s="27"/>
      <c r="X9" s="27"/>
      <c r="Y9" s="15"/>
      <c r="Z9" s="15"/>
      <c r="AA9" s="16"/>
      <c r="AB9" s="24">
        <f t="shared" si="1"/>
        <v>-0.84665608673200821</v>
      </c>
      <c r="AC9" s="24">
        <f t="shared" si="7"/>
        <v>-5.1100000000000003</v>
      </c>
      <c r="AD9" s="34">
        <v>3</v>
      </c>
      <c r="AE9" s="29">
        <f>CORREL(Z15:Z126,AB12:AB123)</f>
        <v>-0.16364766883868445</v>
      </c>
      <c r="AF9" s="11"/>
    </row>
    <row r="10" spans="1:32" ht="12.75">
      <c r="A10" s="4">
        <v>-180</v>
      </c>
      <c r="B10" s="1">
        <v>-11.01</v>
      </c>
      <c r="C10" s="1">
        <v>-5.46</v>
      </c>
      <c r="E10" s="18" t="s">
        <v>8</v>
      </c>
      <c r="F10" s="15">
        <f t="shared" si="2"/>
        <v>-180.24408651659485</v>
      </c>
      <c r="G10" s="15">
        <f t="shared" si="3"/>
        <v>-179.98629902436784</v>
      </c>
      <c r="H10" s="27"/>
      <c r="I10" s="15"/>
      <c r="J10" s="15"/>
      <c r="K10" s="15"/>
      <c r="L10" s="15"/>
      <c r="M10" s="16"/>
      <c r="N10" s="24">
        <f t="shared" si="0"/>
        <v>-0.49750591633826569</v>
      </c>
      <c r="O10" s="24">
        <f t="shared" si="4"/>
        <v>-2.58</v>
      </c>
      <c r="P10" s="34">
        <v>4</v>
      </c>
      <c r="Q10" s="29">
        <f>CORREL(L38:L356,N34:N352)</f>
        <v>-0.21121620501281171</v>
      </c>
      <c r="R10" s="11"/>
      <c r="S10" s="18" t="s">
        <v>8</v>
      </c>
      <c r="T10" s="15">
        <f t="shared" si="5"/>
        <v>-186.43098634978455</v>
      </c>
      <c r="U10" s="15">
        <f t="shared" si="6"/>
        <v>-185.65762387310352</v>
      </c>
      <c r="V10" s="27"/>
      <c r="W10" s="27"/>
      <c r="X10" s="27"/>
      <c r="Y10" s="15"/>
      <c r="Z10" s="15"/>
      <c r="AA10" s="16"/>
      <c r="AB10" s="24">
        <f t="shared" si="1"/>
        <v>-0.99062948575965259</v>
      </c>
      <c r="AC10" s="24">
        <f t="shared" si="7"/>
        <v>-5.1100000000000003</v>
      </c>
      <c r="AD10" s="34">
        <v>4</v>
      </c>
      <c r="AE10" s="29">
        <f>CORREL(Z15:Z126,AB11:AB122)</f>
        <v>-0.30820367533906023</v>
      </c>
      <c r="AF10" s="11"/>
    </row>
    <row r="11" spans="1:32" ht="12.75">
      <c r="A11" s="4">
        <v>-179.5</v>
      </c>
      <c r="B11" s="1">
        <v>-11.08</v>
      </c>
      <c r="C11" s="1">
        <v>-5.49</v>
      </c>
      <c r="E11" s="18" t="s">
        <v>10</v>
      </c>
      <c r="F11" s="15">
        <f t="shared" si="2"/>
        <v>-179.72851153214083</v>
      </c>
      <c r="G11" s="15">
        <f t="shared" si="3"/>
        <v>-179.47072403991382</v>
      </c>
      <c r="H11" s="27"/>
      <c r="I11" s="15"/>
      <c r="J11" s="15"/>
      <c r="K11" s="15"/>
      <c r="L11" s="15"/>
      <c r="M11" s="16"/>
      <c r="N11" s="24">
        <f t="shared" si="0"/>
        <v>-0.93870455732908231</v>
      </c>
      <c r="O11" s="24">
        <f t="shared" ref="O11:O74" si="8">O10</f>
        <v>-2.58</v>
      </c>
      <c r="P11" s="34"/>
      <c r="Q11" s="28"/>
      <c r="R11" s="11"/>
      <c r="S11" s="18" t="s">
        <v>10</v>
      </c>
      <c r="T11" s="15">
        <f t="shared" si="5"/>
        <v>-184.88426139642249</v>
      </c>
      <c r="U11" s="15">
        <f t="shared" si="6"/>
        <v>-184.11089891974146</v>
      </c>
      <c r="V11" s="27">
        <f t="shared" ref="V11:V18" si="9">AVERAGEIFS(Oxy,KyrBP,"&gt;"&amp;T11,KyrBP,"&lt;="&amp;T12)</f>
        <v>-3.04</v>
      </c>
      <c r="W11" s="27"/>
      <c r="X11" s="27"/>
      <c r="Y11" s="15"/>
      <c r="Z11" s="15"/>
      <c r="AA11" s="16"/>
      <c r="AB11" s="24">
        <f t="shared" si="1"/>
        <v>-0.67107633877996753</v>
      </c>
      <c r="AC11" s="24">
        <f t="shared" si="7"/>
        <v>-5.1100000000000003</v>
      </c>
      <c r="AD11" s="34"/>
      <c r="AE11" s="28"/>
      <c r="AF11" s="11"/>
    </row>
    <row r="12" spans="1:32" ht="12.75">
      <c r="A12" s="4">
        <v>-179</v>
      </c>
      <c r="B12" s="1">
        <v>-11.04</v>
      </c>
      <c r="C12" s="1">
        <v>-5.52</v>
      </c>
      <c r="E12" s="22"/>
      <c r="F12" s="15">
        <f t="shared" si="2"/>
        <v>-179.21293654768681</v>
      </c>
      <c r="G12" s="15">
        <f t="shared" si="3"/>
        <v>-178.9551490554598</v>
      </c>
      <c r="H12" s="27"/>
      <c r="I12" s="15"/>
      <c r="J12" s="15"/>
      <c r="K12" s="15"/>
      <c r="L12" s="15"/>
      <c r="M12" s="16"/>
      <c r="N12" s="24">
        <f t="shared" si="0"/>
        <v>-0.94067290340652543</v>
      </c>
      <c r="O12" s="24">
        <f t="shared" si="8"/>
        <v>-2.58</v>
      </c>
      <c r="P12" s="34"/>
      <c r="Q12" s="36" t="s">
        <v>107</v>
      </c>
      <c r="R12" s="11"/>
      <c r="S12" s="22"/>
      <c r="T12" s="15">
        <f t="shared" si="5"/>
        <v>-183.33753644306043</v>
      </c>
      <c r="U12" s="15">
        <f>U11+1.54672495336205</f>
        <v>-182.5641739663794</v>
      </c>
      <c r="V12" s="27">
        <f t="shared" ref="V12:V14" si="10">AVERAGEIFS(Oxy,KyrBP,"&gt;"&amp;T12,KyrBP,"&lt;="&amp;T13)</f>
        <v>-3.38</v>
      </c>
      <c r="W12" s="27">
        <f>AVERAGE(V11:V13)</f>
        <v>-3.6061111111111113</v>
      </c>
      <c r="X12" s="27">
        <f t="shared" ref="X12:X14" si="11">AVERAGE(V8:V16)</f>
        <v>-4.3070833333333338</v>
      </c>
      <c r="Y12" s="15">
        <f>X12-W12</f>
        <v>-0.70097222222222255</v>
      </c>
      <c r="Z12" s="15">
        <f t="shared" ref="Z12:Z14" si="12">X12-V12</f>
        <v>-0.92708333333333393</v>
      </c>
      <c r="AA12" s="16"/>
      <c r="AB12" s="24">
        <f t="shared" si="1"/>
        <v>-3.751911470238159E-2</v>
      </c>
      <c r="AC12" s="24">
        <f t="shared" si="7"/>
        <v>-5.1100000000000003</v>
      </c>
      <c r="AD12" s="34"/>
      <c r="AE12" s="36" t="s">
        <v>131</v>
      </c>
      <c r="AF12" s="11"/>
    </row>
    <row r="13" spans="1:32" ht="12.75">
      <c r="A13" s="4">
        <v>-178.5</v>
      </c>
      <c r="B13" s="1">
        <v>-10.92</v>
      </c>
      <c r="C13" s="1">
        <v>-5.56</v>
      </c>
      <c r="E13" s="18" t="s">
        <v>11</v>
      </c>
      <c r="F13" s="15">
        <f t="shared" si="2"/>
        <v>-178.69736156323279</v>
      </c>
      <c r="G13" s="15">
        <f t="shared" si="3"/>
        <v>-178.43957407100578</v>
      </c>
      <c r="H13" s="27"/>
      <c r="I13" s="15"/>
      <c r="J13" s="15"/>
      <c r="K13" s="15"/>
      <c r="L13" s="15"/>
      <c r="M13" s="16"/>
      <c r="N13" s="24">
        <f t="shared" si="0"/>
        <v>-0.502489943565254</v>
      </c>
      <c r="O13" s="24">
        <f t="shared" si="8"/>
        <v>-2.58</v>
      </c>
      <c r="P13" s="34"/>
      <c r="Q13" s="42" t="s">
        <v>118</v>
      </c>
      <c r="R13" s="11"/>
      <c r="S13" s="18" t="s">
        <v>11</v>
      </c>
      <c r="T13" s="15">
        <f t="shared" si="5"/>
        <v>-181.79081148969837</v>
      </c>
      <c r="U13" s="15">
        <f t="shared" si="6"/>
        <v>-181.01744901301734</v>
      </c>
      <c r="V13" s="27">
        <f t="shared" si="10"/>
        <v>-4.3983333333333334</v>
      </c>
      <c r="W13" s="27">
        <f t="shared" ref="W13:W76" si="13">AVERAGE(V12:V14)</f>
        <v>-4.4227777777777773</v>
      </c>
      <c r="X13" s="27">
        <f t="shared" si="11"/>
        <v>-4.1432142857142855</v>
      </c>
      <c r="Y13" s="15">
        <f t="shared" ref="Y13:Y23" si="14">X13-W13</f>
        <v>0.27956349206349174</v>
      </c>
      <c r="Z13" s="15">
        <f t="shared" si="12"/>
        <v>0.25511904761904791</v>
      </c>
      <c r="AA13" s="16"/>
      <c r="AB13" s="24">
        <f t="shared" si="1"/>
        <v>0.61359372012295099</v>
      </c>
      <c r="AC13" s="24">
        <f t="shared" si="7"/>
        <v>-5.1100000000000003</v>
      </c>
      <c r="AD13" s="34"/>
      <c r="AE13" s="42" t="s">
        <v>118</v>
      </c>
      <c r="AF13" s="11"/>
    </row>
    <row r="14" spans="1:32" ht="12.75">
      <c r="A14" s="4">
        <v>-178.3</v>
      </c>
      <c r="B14" s="1">
        <v>-11.38</v>
      </c>
      <c r="C14" s="1">
        <v>-5.71</v>
      </c>
      <c r="E14" s="20"/>
      <c r="F14" s="15">
        <f t="shared" si="2"/>
        <v>-178.18178657877877</v>
      </c>
      <c r="G14" s="15">
        <f t="shared" si="3"/>
        <v>-177.92399908655176</v>
      </c>
      <c r="H14" s="27"/>
      <c r="I14" s="15"/>
      <c r="J14" s="15"/>
      <c r="K14" s="15"/>
      <c r="L14" s="15"/>
      <c r="M14" s="16"/>
      <c r="N14" s="24">
        <f t="shared" si="0"/>
        <v>0.17081364542388025</v>
      </c>
      <c r="O14" s="24">
        <f t="shared" si="8"/>
        <v>-2.58</v>
      </c>
      <c r="P14" s="34"/>
      <c r="Q14" s="29"/>
      <c r="R14" s="11"/>
      <c r="S14" s="20"/>
      <c r="T14" s="15">
        <f t="shared" si="5"/>
        <v>-180.24408653633631</v>
      </c>
      <c r="U14" s="15">
        <f t="shared" si="6"/>
        <v>-179.47072405965528</v>
      </c>
      <c r="V14" s="27">
        <f t="shared" si="10"/>
        <v>-5.4899999999999993</v>
      </c>
      <c r="W14" s="27">
        <f t="shared" si="13"/>
        <v>-5.1686111111111108</v>
      </c>
      <c r="X14" s="27">
        <f t="shared" si="11"/>
        <v>-4.0346875000000004</v>
      </c>
      <c r="Y14" s="15">
        <f t="shared" si="14"/>
        <v>1.1339236111111104</v>
      </c>
      <c r="Z14" s="15">
        <f t="shared" si="12"/>
        <v>1.4553124999999989</v>
      </c>
      <c r="AA14" s="16"/>
      <c r="AB14" s="24">
        <f t="shared" si="1"/>
        <v>0.9775992339681614</v>
      </c>
      <c r="AC14" s="24">
        <f t="shared" si="7"/>
        <v>-5.1100000000000003</v>
      </c>
      <c r="AD14" s="34"/>
      <c r="AE14" s="29"/>
      <c r="AF14" s="11"/>
    </row>
    <row r="15" spans="1:32" ht="12.75">
      <c r="A15" s="4">
        <v>-178</v>
      </c>
      <c r="B15" s="1">
        <v>-10.92</v>
      </c>
      <c r="C15" s="1">
        <v>-5.72</v>
      </c>
      <c r="E15" s="7"/>
      <c r="F15" s="15">
        <f t="shared" si="2"/>
        <v>-177.66621159432475</v>
      </c>
      <c r="G15" s="15">
        <f t="shared" si="3"/>
        <v>-177.40842410209774</v>
      </c>
      <c r="H15" s="27"/>
      <c r="I15" s="15"/>
      <c r="J15" s="15"/>
      <c r="K15" s="15"/>
      <c r="L15" s="15"/>
      <c r="M15" s="16"/>
      <c r="N15" s="24">
        <f t="shared" si="0"/>
        <v>0.76419163133696888</v>
      </c>
      <c r="O15" s="24">
        <f t="shared" si="8"/>
        <v>-2.58</v>
      </c>
      <c r="P15" s="34"/>
      <c r="Q15" s="29" t="s">
        <v>116</v>
      </c>
      <c r="R15" s="11"/>
      <c r="S15" s="7"/>
      <c r="T15" s="15">
        <f t="shared" si="5"/>
        <v>-178.69736158297425</v>
      </c>
      <c r="U15" s="44">
        <f t="shared" si="6"/>
        <v>-177.92399910629322</v>
      </c>
      <c r="V15" s="27">
        <f t="shared" si="9"/>
        <v>-5.6174999999999997</v>
      </c>
      <c r="W15" s="27">
        <f t="shared" si="13"/>
        <v>-5.008055555555555</v>
      </c>
      <c r="X15" s="27">
        <f t="shared" ref="X15:X16" si="15">AVERAGE(V11:V19)</f>
        <v>-3.9708333333333337</v>
      </c>
      <c r="Y15" s="15">
        <f t="shared" si="14"/>
        <v>1.0372222222222214</v>
      </c>
      <c r="Z15" s="45">
        <f>X15-V15</f>
        <v>1.6466666666666661</v>
      </c>
      <c r="AA15" s="16"/>
      <c r="AB15" s="24">
        <f t="shared" si="1"/>
        <v>0.88417520143439821</v>
      </c>
      <c r="AC15" s="24">
        <f t="shared" si="7"/>
        <v>-5.1100000000000003</v>
      </c>
      <c r="AD15" s="34"/>
      <c r="AE15" s="29" t="s">
        <v>116</v>
      </c>
      <c r="AF15" s="11"/>
    </row>
    <row r="16" spans="1:32" ht="12.75">
      <c r="A16" s="4">
        <v>-177.5</v>
      </c>
      <c r="B16" s="1">
        <v>-11.11</v>
      </c>
      <c r="C16" s="1">
        <v>-5.48</v>
      </c>
      <c r="E16" s="40" t="s">
        <v>12</v>
      </c>
      <c r="F16" s="15">
        <f t="shared" si="2"/>
        <v>-177.15063660987073</v>
      </c>
      <c r="G16" s="15">
        <f t="shared" si="3"/>
        <v>-176.89284911764372</v>
      </c>
      <c r="H16" s="27"/>
      <c r="I16" s="15"/>
      <c r="J16" s="15"/>
      <c r="K16" s="15"/>
      <c r="L16" s="15"/>
      <c r="M16" s="16"/>
      <c r="N16" s="24">
        <f t="shared" si="0"/>
        <v>0.9999958599035299</v>
      </c>
      <c r="O16" s="24">
        <f t="shared" si="8"/>
        <v>-2.58</v>
      </c>
      <c r="P16" s="34"/>
      <c r="Q16" s="46" t="s">
        <v>125</v>
      </c>
      <c r="R16" s="11"/>
      <c r="S16" s="9" t="s">
        <v>12</v>
      </c>
      <c r="T16" s="15">
        <f t="shared" si="5"/>
        <v>-177.15063662961219</v>
      </c>
      <c r="U16" s="15">
        <f t="shared" si="6"/>
        <v>-176.37727415293116</v>
      </c>
      <c r="V16" s="27">
        <f t="shared" si="9"/>
        <v>-3.9166666666666665</v>
      </c>
      <c r="W16" s="27">
        <f t="shared" si="13"/>
        <v>-4.2313888888888886</v>
      </c>
      <c r="X16" s="27">
        <f t="shared" si="15"/>
        <v>-4.0547222222222219</v>
      </c>
      <c r="Y16" s="15">
        <f t="shared" si="14"/>
        <v>0.17666666666666675</v>
      </c>
      <c r="Z16" s="45">
        <f t="shared" ref="Z16:Z79" si="16">X16-V16</f>
        <v>-0.13805555555555538</v>
      </c>
      <c r="AA16" s="16"/>
      <c r="AB16" s="24">
        <f t="shared" si="1"/>
        <v>0.37703576563667396</v>
      </c>
      <c r="AC16" s="24">
        <f t="shared" si="7"/>
        <v>-5.1100000000000003</v>
      </c>
      <c r="AD16" s="34"/>
      <c r="AE16" s="36" t="s">
        <v>128</v>
      </c>
      <c r="AF16" s="11"/>
    </row>
    <row r="17" spans="1:32" ht="12.75">
      <c r="A17" s="4">
        <v>-177</v>
      </c>
      <c r="B17" s="1">
        <v>-10.96</v>
      </c>
      <c r="C17" s="1">
        <v>-4.07</v>
      </c>
      <c r="E17" s="41">
        <f>COUNTA(E24:E5000)</f>
        <v>10</v>
      </c>
      <c r="F17" s="15">
        <f t="shared" si="2"/>
        <v>-176.63506162541671</v>
      </c>
      <c r="G17" s="15">
        <f t="shared" si="3"/>
        <v>-176.3772741331897</v>
      </c>
      <c r="H17" s="27"/>
      <c r="I17" s="15"/>
      <c r="J17" s="15"/>
      <c r="K17" s="15"/>
      <c r="L17" s="15"/>
      <c r="M17" s="16"/>
      <c r="N17" s="24">
        <f t="shared" si="0"/>
        <v>0.76789091190521674</v>
      </c>
      <c r="O17" s="24">
        <f t="shared" si="8"/>
        <v>-2.58</v>
      </c>
      <c r="P17" s="34"/>
      <c r="Q17" s="29"/>
      <c r="R17" s="11"/>
      <c r="S17" s="20">
        <f>COUNTA(S24:S5000)</f>
        <v>0</v>
      </c>
      <c r="T17" s="15">
        <f t="shared" si="5"/>
        <v>-175.60391167625014</v>
      </c>
      <c r="U17" s="15">
        <f t="shared" si="6"/>
        <v>-174.83054919956911</v>
      </c>
      <c r="V17" s="27">
        <f t="shared" si="9"/>
        <v>-3.16</v>
      </c>
      <c r="W17" s="27">
        <f t="shared" si="13"/>
        <v>-3.4505555555555554</v>
      </c>
      <c r="X17" s="27">
        <f t="shared" ref="X17:X21" si="17">AVERAGE(V13:V21)</f>
        <v>-4.078611111111111</v>
      </c>
      <c r="Y17" s="15">
        <f t="shared" si="14"/>
        <v>-0.62805555555555559</v>
      </c>
      <c r="Z17" s="45">
        <f t="shared" si="16"/>
        <v>-0.91861111111111082</v>
      </c>
      <c r="AA17" s="16"/>
      <c r="AB17" s="24">
        <f t="shared" si="1"/>
        <v>-0.30652289518822429</v>
      </c>
      <c r="AC17" s="24">
        <f t="shared" ref="AC17:AC80" si="18">AC16</f>
        <v>-5.1100000000000003</v>
      </c>
      <c r="AF17" s="11"/>
    </row>
    <row r="18" spans="1:32" ht="12.75">
      <c r="A18" s="4">
        <v>-176.5</v>
      </c>
      <c r="B18" s="1">
        <v>-10.86</v>
      </c>
      <c r="C18" s="1">
        <v>-4.1100000000000003</v>
      </c>
      <c r="E18" s="18"/>
      <c r="F18" s="15">
        <f t="shared" si="2"/>
        <v>-176.11948664096269</v>
      </c>
      <c r="G18" s="15">
        <f t="shared" si="3"/>
        <v>-175.86169914873568</v>
      </c>
      <c r="H18" s="27"/>
      <c r="I18" s="15"/>
      <c r="J18" s="15"/>
      <c r="K18" s="15"/>
      <c r="L18" s="15"/>
      <c r="M18" s="16"/>
      <c r="N18" s="24">
        <f t="shared" si="0"/>
        <v>0.17648127206954092</v>
      </c>
      <c r="O18" s="24">
        <f t="shared" si="8"/>
        <v>-2.58</v>
      </c>
      <c r="P18" s="34"/>
      <c r="Q18" s="28" t="s">
        <v>126</v>
      </c>
      <c r="R18" s="11"/>
      <c r="S18" s="18"/>
      <c r="T18" s="15">
        <f t="shared" si="5"/>
        <v>-174.05718672288808</v>
      </c>
      <c r="U18" s="15">
        <f t="shared" si="6"/>
        <v>-173.28382424620705</v>
      </c>
      <c r="V18" s="27">
        <f t="shared" si="9"/>
        <v>-3.2749999999999999</v>
      </c>
      <c r="W18" s="27">
        <f t="shared" si="13"/>
        <v>-3.2983333333333338</v>
      </c>
      <c r="X18" s="27">
        <f t="shared" si="17"/>
        <v>-4.0199074074074064</v>
      </c>
      <c r="Y18" s="15">
        <f t="shared" si="14"/>
        <v>-0.72157407407407259</v>
      </c>
      <c r="Z18" s="45">
        <f t="shared" si="16"/>
        <v>-0.74490740740740646</v>
      </c>
      <c r="AA18" s="16"/>
      <c r="AB18" s="24">
        <f t="shared" si="1"/>
        <v>-0.84665608673203463</v>
      </c>
      <c r="AC18" s="24">
        <f t="shared" si="18"/>
        <v>-5.1100000000000003</v>
      </c>
      <c r="AE18" s="47" t="s">
        <v>129</v>
      </c>
      <c r="AF18" s="11"/>
    </row>
    <row r="19" spans="1:32" ht="12.75">
      <c r="A19" s="4">
        <v>-176</v>
      </c>
      <c r="B19" s="1">
        <v>-10.74</v>
      </c>
      <c r="C19" s="1">
        <v>-3.57</v>
      </c>
      <c r="E19" s="18" t="s">
        <v>13</v>
      </c>
      <c r="F19" s="15">
        <f t="shared" si="2"/>
        <v>-175.60391165650867</v>
      </c>
      <c r="G19" s="15">
        <f t="shared" si="3"/>
        <v>-175.34612416428166</v>
      </c>
      <c r="H19" s="27"/>
      <c r="I19" s="15"/>
      <c r="J19" s="15"/>
      <c r="K19" s="15"/>
      <c r="L19" s="15"/>
      <c r="M19" s="16"/>
      <c r="N19" s="24">
        <f t="shared" si="0"/>
        <v>-0.49750591633832092</v>
      </c>
      <c r="O19" s="24">
        <f t="shared" si="8"/>
        <v>-2.58</v>
      </c>
      <c r="Q19" s="28" t="s">
        <v>127</v>
      </c>
      <c r="R19" s="11"/>
      <c r="S19" s="18" t="s">
        <v>13</v>
      </c>
      <c r="T19" s="15">
        <f t="shared" si="5"/>
        <v>-172.51046176952602</v>
      </c>
      <c r="U19" s="15">
        <f t="shared" si="6"/>
        <v>-171.73709929284499</v>
      </c>
      <c r="V19" s="27">
        <f t="shared" ref="V19:V21" si="19">AVERAGEIFS(Oxy,KyrBP,"&gt;"&amp;T19,KyrBP,"&lt;="&amp;T20)</f>
        <v>-3.4600000000000004</v>
      </c>
      <c r="W19" s="27">
        <f t="shared" si="13"/>
        <v>-3.5100000000000002</v>
      </c>
      <c r="X19" s="27">
        <f t="shared" si="17"/>
        <v>-3.8454629629629631</v>
      </c>
      <c r="Y19" s="15">
        <f t="shared" si="14"/>
        <v>-0.33546296296296285</v>
      </c>
      <c r="Z19" s="45">
        <f t="shared" si="16"/>
        <v>-0.38546296296296267</v>
      </c>
      <c r="AA19" s="16"/>
      <c r="AB19" s="24">
        <f t="shared" si="1"/>
        <v>-0.99062948575964382</v>
      </c>
      <c r="AC19" s="24">
        <f t="shared" si="18"/>
        <v>-5.1100000000000003</v>
      </c>
      <c r="AE19" s="47" t="s">
        <v>130</v>
      </c>
      <c r="AF19" s="11"/>
    </row>
    <row r="20" spans="1:32" ht="12.75">
      <c r="A20" s="4">
        <v>-175</v>
      </c>
      <c r="B20" s="1">
        <v>-11.25</v>
      </c>
      <c r="C20" s="1">
        <v>-3.16</v>
      </c>
      <c r="E20" s="20">
        <f>COUNT(H2:H5000)</f>
        <v>325</v>
      </c>
      <c r="F20" s="15">
        <f t="shared" si="2"/>
        <v>-175.08833667205465</v>
      </c>
      <c r="G20" s="15">
        <f t="shared" si="3"/>
        <v>-174.83054917982764</v>
      </c>
      <c r="H20" s="27"/>
      <c r="I20" s="15"/>
      <c r="J20" s="15"/>
      <c r="K20" s="15"/>
      <c r="L20" s="15"/>
      <c r="M20" s="16"/>
      <c r="N20" s="24">
        <f t="shared" si="0"/>
        <v>-0.93870455732908464</v>
      </c>
      <c r="O20" s="24">
        <f t="shared" si="8"/>
        <v>-2.58</v>
      </c>
      <c r="R20" s="11"/>
      <c r="S20" s="20">
        <f>COUNT(V2:V5000)</f>
        <v>120</v>
      </c>
      <c r="T20" s="15">
        <f t="shared" si="5"/>
        <v>-170.96373681616396</v>
      </c>
      <c r="U20" s="15">
        <f t="shared" si="6"/>
        <v>-170.19037433948293</v>
      </c>
      <c r="V20" s="27">
        <f t="shared" si="19"/>
        <v>-3.7949999999999999</v>
      </c>
      <c r="W20" s="27">
        <f t="shared" si="13"/>
        <v>-3.6166666666666671</v>
      </c>
      <c r="X20" s="27">
        <f t="shared" si="17"/>
        <v>-3.66212962962963</v>
      </c>
      <c r="Y20" s="15">
        <f t="shared" si="14"/>
        <v>-4.5462962962962816E-2</v>
      </c>
      <c r="Z20" s="45">
        <f t="shared" si="16"/>
        <v>0.13287037037036997</v>
      </c>
      <c r="AA20" s="16"/>
      <c r="AB20" s="24">
        <f t="shared" si="1"/>
        <v>-0.67107633877992023</v>
      </c>
      <c r="AC20" s="24">
        <f t="shared" si="18"/>
        <v>-5.1100000000000003</v>
      </c>
      <c r="AF20" s="11"/>
    </row>
    <row r="21" spans="1:32" ht="12.75">
      <c r="A21" s="4">
        <v>-174</v>
      </c>
      <c r="B21" s="1">
        <v>-11.31</v>
      </c>
      <c r="C21" s="1">
        <v>-3.32</v>
      </c>
      <c r="E21" s="18"/>
      <c r="F21" s="15">
        <f t="shared" si="2"/>
        <v>-174.57276168760063</v>
      </c>
      <c r="G21" s="15">
        <f t="shared" si="3"/>
        <v>-174.31497419537362</v>
      </c>
      <c r="H21" s="27"/>
      <c r="I21" s="15"/>
      <c r="J21" s="15"/>
      <c r="K21" s="15"/>
      <c r="L21" s="15"/>
      <c r="M21" s="16"/>
      <c r="N21" s="24">
        <f t="shared" si="0"/>
        <v>-0.9406729034065231</v>
      </c>
      <c r="O21" s="24">
        <f t="shared" si="8"/>
        <v>-2.58</v>
      </c>
      <c r="R21" s="11"/>
      <c r="S21" s="18"/>
      <c r="T21" s="15">
        <f t="shared" si="5"/>
        <v>-169.4170118628019</v>
      </c>
      <c r="U21" s="15">
        <f t="shared" si="6"/>
        <v>-168.64364938612087</v>
      </c>
      <c r="V21" s="27">
        <f t="shared" si="19"/>
        <v>-3.5949999999999998</v>
      </c>
      <c r="W21" s="27">
        <f t="shared" si="13"/>
        <v>-3.7533333333333334</v>
      </c>
      <c r="X21" s="27">
        <f t="shared" si="17"/>
        <v>-3.5813888888888892</v>
      </c>
      <c r="Y21" s="15">
        <f t="shared" si="14"/>
        <v>0.17194444444444423</v>
      </c>
      <c r="Z21" s="45">
        <f t="shared" si="16"/>
        <v>1.3611111111110574E-2</v>
      </c>
      <c r="AA21" s="16"/>
      <c r="AB21" s="24">
        <f t="shared" si="1"/>
        <v>-3.7519114702317932E-2</v>
      </c>
      <c r="AC21" s="24">
        <f t="shared" si="18"/>
        <v>-5.1100000000000003</v>
      </c>
      <c r="AD21" s="24"/>
      <c r="AE21" s="29"/>
      <c r="AF21" s="11"/>
    </row>
    <row r="22" spans="1:32" ht="12.75">
      <c r="A22" s="4">
        <v>-173</v>
      </c>
      <c r="B22" s="1">
        <v>-11.35</v>
      </c>
      <c r="C22" s="1">
        <v>-3.23</v>
      </c>
      <c r="E22" s="18" t="s">
        <v>14</v>
      </c>
      <c r="F22" s="15">
        <f t="shared" si="2"/>
        <v>-174.05718670314661</v>
      </c>
      <c r="G22" s="15">
        <f t="shared" si="3"/>
        <v>-173.7993992109196</v>
      </c>
      <c r="H22" s="27"/>
      <c r="I22" s="15"/>
      <c r="J22" s="15"/>
      <c r="K22" s="15"/>
      <c r="L22" s="15"/>
      <c r="M22" s="16"/>
      <c r="N22" s="24">
        <f t="shared" si="0"/>
        <v>-0.50248994356519894</v>
      </c>
      <c r="O22" s="24">
        <f t="shared" si="8"/>
        <v>-2.58</v>
      </c>
      <c r="R22" s="11"/>
      <c r="S22" s="18" t="s">
        <v>14</v>
      </c>
      <c r="T22" s="15">
        <f t="shared" si="5"/>
        <v>-167.87028690943984</v>
      </c>
      <c r="U22" s="15">
        <f t="shared" si="6"/>
        <v>-167.09692443275881</v>
      </c>
      <c r="V22" s="27">
        <f t="shared" ref="V22:V85" si="20">AVERAGEIFS(Oxy,KyrBP,"&gt;"&amp;T22,KyrBP,"&lt;="&amp;T23)</f>
        <v>-3.87</v>
      </c>
      <c r="W22" s="27">
        <f t="shared" si="13"/>
        <v>-3.7949999999999999</v>
      </c>
      <c r="X22" s="27">
        <f t="shared" ref="X22:X23" si="21">AVERAGE(V18:V26)</f>
        <v>-3.5986111111111114</v>
      </c>
      <c r="Y22" s="15">
        <f t="shared" si="14"/>
        <v>0.1963888888888885</v>
      </c>
      <c r="Z22" s="45">
        <f t="shared" si="16"/>
        <v>0.27138888888888868</v>
      </c>
      <c r="AA22" s="16"/>
      <c r="AB22" s="24">
        <f t="shared" si="1"/>
        <v>0.61359372012300128</v>
      </c>
      <c r="AC22" s="24">
        <f t="shared" si="18"/>
        <v>-5.1100000000000003</v>
      </c>
      <c r="AD22" s="24"/>
      <c r="AE22" s="29"/>
      <c r="AF22" s="11"/>
    </row>
    <row r="23" spans="1:32" ht="12.75">
      <c r="A23" s="4">
        <v>-172.5</v>
      </c>
      <c r="B23" s="1">
        <v>-11.13</v>
      </c>
      <c r="C23" s="1">
        <v>-3.27</v>
      </c>
      <c r="E23" s="21">
        <f>COUNT(L2:L5000)</f>
        <v>317</v>
      </c>
      <c r="F23" s="15">
        <f t="shared" si="2"/>
        <v>-173.54161171869259</v>
      </c>
      <c r="G23" s="15">
        <f t="shared" si="3"/>
        <v>-173.28382422646558</v>
      </c>
      <c r="H23" s="27"/>
      <c r="I23" s="15"/>
      <c r="J23" s="15"/>
      <c r="K23" s="15"/>
      <c r="L23" s="15"/>
      <c r="M23" s="16"/>
      <c r="N23" s="24">
        <f t="shared" si="0"/>
        <v>0.170813645423887</v>
      </c>
      <c r="O23" s="24">
        <f t="shared" si="8"/>
        <v>-2.58</v>
      </c>
      <c r="P23" s="34"/>
      <c r="Q23" s="28"/>
      <c r="R23" s="11"/>
      <c r="S23" s="21">
        <f>COUNT(Z2:Z5000)</f>
        <v>118</v>
      </c>
      <c r="T23" s="15">
        <f t="shared" si="5"/>
        <v>-166.32356195607778</v>
      </c>
      <c r="U23" s="15">
        <f t="shared" si="6"/>
        <v>-165.55019947939675</v>
      </c>
      <c r="V23" s="27">
        <f t="shared" si="20"/>
        <v>-3.9199999999999995</v>
      </c>
      <c r="W23" s="27">
        <f t="shared" si="13"/>
        <v>-3.9191666666666669</v>
      </c>
      <c r="X23" s="27">
        <f t="shared" si="21"/>
        <v>-3.5869444444444452</v>
      </c>
      <c r="Y23" s="15">
        <f t="shared" si="14"/>
        <v>0.33222222222222175</v>
      </c>
      <c r="Z23" s="45">
        <f t="shared" si="16"/>
        <v>0.33305555555555433</v>
      </c>
      <c r="AA23" s="16"/>
      <c r="AB23" s="24">
        <f t="shared" si="1"/>
        <v>0.97759923396817172</v>
      </c>
      <c r="AC23" s="24">
        <f t="shared" si="18"/>
        <v>-5.1100000000000003</v>
      </c>
      <c r="AD23" s="24"/>
      <c r="AE23" s="29"/>
      <c r="AF23" s="11"/>
    </row>
    <row r="24" spans="1:32" ht="12.75">
      <c r="A24" s="4">
        <v>-172</v>
      </c>
      <c r="B24" s="1">
        <v>-11.3</v>
      </c>
      <c r="C24" s="1">
        <v>-3.43</v>
      </c>
      <c r="E24" s="7"/>
      <c r="F24" s="15">
        <f t="shared" si="2"/>
        <v>-173.02603673423857</v>
      </c>
      <c r="G24" s="15">
        <f t="shared" si="3"/>
        <v>-172.76824924201156</v>
      </c>
      <c r="H24" s="27"/>
      <c r="I24" s="15"/>
      <c r="J24" s="15"/>
      <c r="K24" s="15"/>
      <c r="L24" s="15"/>
      <c r="M24" s="16"/>
      <c r="N24" s="24">
        <f t="shared" si="0"/>
        <v>0.76419163133697332</v>
      </c>
      <c r="O24" s="24">
        <f t="shared" si="8"/>
        <v>-2.58</v>
      </c>
      <c r="P24" s="34"/>
      <c r="R24" s="11"/>
      <c r="S24" s="7"/>
      <c r="T24" s="15">
        <f t="shared" si="5"/>
        <v>-164.77683700271572</v>
      </c>
      <c r="U24" s="15">
        <f t="shared" si="6"/>
        <v>-164.00347452603469</v>
      </c>
      <c r="V24" s="27">
        <f t="shared" si="20"/>
        <v>-3.9675000000000002</v>
      </c>
      <c r="W24" s="27">
        <f t="shared" si="13"/>
        <v>-3.6924999999999994</v>
      </c>
      <c r="X24" s="27">
        <f t="shared" ref="X24:X87" si="22">AVERAGE(V20:V28)</f>
        <v>-3.5533333333333337</v>
      </c>
      <c r="Y24" s="15">
        <f t="shared" ref="Y24:Y87" si="23">X24-W24</f>
        <v>0.13916666666666577</v>
      </c>
      <c r="Z24" s="45">
        <f t="shared" si="16"/>
        <v>0.41416666666666657</v>
      </c>
      <c r="AA24" s="16"/>
      <c r="AB24" s="24">
        <f t="shared" si="1"/>
        <v>0.88417520143436845</v>
      </c>
      <c r="AC24" s="24">
        <f t="shared" si="18"/>
        <v>-5.1100000000000003</v>
      </c>
      <c r="AD24" s="24"/>
      <c r="AE24" s="37"/>
      <c r="AF24" s="11"/>
    </row>
    <row r="25" spans="1:32" ht="12.75">
      <c r="A25" s="4">
        <v>-171.5</v>
      </c>
      <c r="B25" s="1">
        <v>-11.28</v>
      </c>
      <c r="C25" s="1">
        <v>-3.49</v>
      </c>
      <c r="E25" s="7"/>
      <c r="F25" s="15">
        <f t="shared" si="2"/>
        <v>-172.51046174978455</v>
      </c>
      <c r="G25" s="15">
        <f t="shared" si="3"/>
        <v>-172.25267425755754</v>
      </c>
      <c r="H25" s="27"/>
      <c r="I25" s="15"/>
      <c r="J25" s="15"/>
      <c r="K25" s="15"/>
      <c r="L25" s="15"/>
      <c r="M25" s="16"/>
      <c r="N25" s="24">
        <f t="shared" si="0"/>
        <v>0.99999585990353002</v>
      </c>
      <c r="O25" s="24">
        <f t="shared" si="8"/>
        <v>-2.58</v>
      </c>
      <c r="P25" s="34"/>
      <c r="Q25" s="29"/>
      <c r="R25" s="11"/>
      <c r="S25" s="7"/>
      <c r="T25" s="15">
        <f t="shared" si="5"/>
        <v>-163.23011204935366</v>
      </c>
      <c r="U25" s="15">
        <f t="shared" si="6"/>
        <v>-162.45674957267263</v>
      </c>
      <c r="V25" s="27">
        <f t="shared" si="20"/>
        <v>-3.19</v>
      </c>
      <c r="W25" s="27">
        <f t="shared" si="13"/>
        <v>-3.4908333333333332</v>
      </c>
      <c r="X25" s="27">
        <f t="shared" si="22"/>
        <v>-3.5100000000000002</v>
      </c>
      <c r="Y25" s="15">
        <f t="shared" si="23"/>
        <v>-1.9166666666666998E-2</v>
      </c>
      <c r="Z25" s="45">
        <f t="shared" si="16"/>
        <v>-0.32000000000000028</v>
      </c>
      <c r="AA25" s="16"/>
      <c r="AB25" s="24">
        <f t="shared" si="1"/>
        <v>0.37703576563662811</v>
      </c>
      <c r="AC25" s="24">
        <f t="shared" si="18"/>
        <v>-5.1100000000000003</v>
      </c>
      <c r="AD25" s="24"/>
      <c r="AE25" s="29"/>
      <c r="AF25" s="11"/>
    </row>
    <row r="26" spans="1:32" ht="12.75">
      <c r="A26" s="4">
        <v>-171</v>
      </c>
      <c r="B26" s="1">
        <v>-11.3</v>
      </c>
      <c r="C26" s="1">
        <v>-3.65</v>
      </c>
      <c r="E26" s="7"/>
      <c r="F26" s="15">
        <f t="shared" si="2"/>
        <v>-171.99488676533053</v>
      </c>
      <c r="G26" s="15">
        <f t="shared" si="3"/>
        <v>-171.73709927310352</v>
      </c>
      <c r="H26" s="27"/>
      <c r="I26" s="15"/>
      <c r="J26" s="15"/>
      <c r="K26" s="15"/>
      <c r="L26" s="15"/>
      <c r="M26" s="16"/>
      <c r="N26" s="24">
        <f t="shared" si="0"/>
        <v>0.76789091190515779</v>
      </c>
      <c r="O26" s="24">
        <f t="shared" si="8"/>
        <v>-2.58</v>
      </c>
      <c r="P26" s="34"/>
      <c r="Q26" s="28"/>
      <c r="R26" s="11"/>
      <c r="S26" s="7"/>
      <c r="T26" s="15">
        <f t="shared" si="5"/>
        <v>-161.68338709599161</v>
      </c>
      <c r="U26" s="15">
        <f t="shared" si="6"/>
        <v>-160.91002461931058</v>
      </c>
      <c r="V26" s="27">
        <f t="shared" si="20"/>
        <v>-3.3149999999999995</v>
      </c>
      <c r="W26" s="27">
        <f t="shared" si="13"/>
        <v>-3.2249999999999996</v>
      </c>
      <c r="X26" s="27">
        <f t="shared" si="22"/>
        <v>-3.7322222222222217</v>
      </c>
      <c r="Y26" s="15">
        <f t="shared" si="23"/>
        <v>-0.50722222222222202</v>
      </c>
      <c r="Z26" s="45">
        <f t="shared" si="16"/>
        <v>-0.41722222222222216</v>
      </c>
      <c r="AA26" s="16"/>
      <c r="AB26" s="24">
        <f t="shared" si="1"/>
        <v>-0.30652289518827142</v>
      </c>
      <c r="AC26" s="24">
        <f t="shared" si="18"/>
        <v>-5.1100000000000003</v>
      </c>
      <c r="AD26" s="24"/>
      <c r="AE26" s="29"/>
      <c r="AF26" s="11"/>
    </row>
    <row r="27" spans="1:32" ht="12.75">
      <c r="A27" s="4">
        <v>-170.5</v>
      </c>
      <c r="B27" s="1">
        <v>-11.46</v>
      </c>
      <c r="C27" s="1">
        <v>-3.69</v>
      </c>
      <c r="E27" s="7"/>
      <c r="F27" s="15">
        <f t="shared" si="2"/>
        <v>-171.47931178087651</v>
      </c>
      <c r="G27" s="15">
        <f t="shared" si="3"/>
        <v>-171.2215242886495</v>
      </c>
      <c r="H27" s="27"/>
      <c r="I27" s="15"/>
      <c r="J27" s="15"/>
      <c r="K27" s="15"/>
      <c r="L27" s="15"/>
      <c r="M27" s="16"/>
      <c r="N27" s="24">
        <f t="shared" si="0"/>
        <v>0.17648127206953418</v>
      </c>
      <c r="O27" s="24">
        <f t="shared" si="8"/>
        <v>-2.58</v>
      </c>
      <c r="P27" s="34"/>
      <c r="Q27" s="28"/>
      <c r="R27" s="11"/>
      <c r="S27" s="7"/>
      <c r="T27" s="15">
        <f t="shared" si="5"/>
        <v>-160.13666214262955</v>
      </c>
      <c r="U27" s="15">
        <f t="shared" si="6"/>
        <v>-159.36329966594852</v>
      </c>
      <c r="V27" s="27">
        <f t="shared" si="20"/>
        <v>-3.17</v>
      </c>
      <c r="W27" s="27">
        <f t="shared" si="13"/>
        <v>-3.2141666666666668</v>
      </c>
      <c r="X27" s="27">
        <f t="shared" si="22"/>
        <v>-3.9366666666666665</v>
      </c>
      <c r="Y27" s="15">
        <f t="shared" si="23"/>
        <v>-0.7224999999999997</v>
      </c>
      <c r="Z27" s="45">
        <f t="shared" si="16"/>
        <v>-0.76666666666666661</v>
      </c>
      <c r="AA27" s="16"/>
      <c r="AB27" s="24">
        <f t="shared" si="1"/>
        <v>-0.84665608673207604</v>
      </c>
      <c r="AC27" s="24">
        <f t="shared" si="18"/>
        <v>-5.1100000000000003</v>
      </c>
      <c r="AD27" s="24"/>
      <c r="AE27" s="29"/>
      <c r="AF27" s="11"/>
    </row>
    <row r="28" spans="1:32" ht="12.75">
      <c r="A28" s="4">
        <v>-170</v>
      </c>
      <c r="B28" s="1">
        <v>-11.21</v>
      </c>
      <c r="C28" s="1">
        <v>-3.9</v>
      </c>
      <c r="E28" s="26"/>
      <c r="F28" s="15">
        <f t="shared" si="2"/>
        <v>-170.96373679642249</v>
      </c>
      <c r="G28" s="15">
        <f t="shared" si="3"/>
        <v>-170.70594930419549</v>
      </c>
      <c r="H28" s="27"/>
      <c r="I28" s="15"/>
      <c r="J28" s="15"/>
      <c r="K28" s="15"/>
      <c r="L28" s="15"/>
      <c r="M28" s="16"/>
      <c r="N28" s="24">
        <f t="shared" si="0"/>
        <v>-0.49750591633832691</v>
      </c>
      <c r="O28" s="24">
        <f t="shared" si="8"/>
        <v>-2.58</v>
      </c>
      <c r="P28" s="34"/>
      <c r="R28" s="11"/>
      <c r="S28" s="26"/>
      <c r="T28" s="15">
        <f t="shared" si="5"/>
        <v>-158.58993718926749</v>
      </c>
      <c r="U28" s="15">
        <f t="shared" si="6"/>
        <v>-157.81657471258646</v>
      </c>
      <c r="V28" s="27">
        <f t="shared" si="20"/>
        <v>-3.1575000000000002</v>
      </c>
      <c r="W28" s="27">
        <f t="shared" si="13"/>
        <v>-3.2441666666666671</v>
      </c>
      <c r="X28" s="27">
        <f t="shared" si="22"/>
        <v>-4.1328395061728394</v>
      </c>
      <c r="Y28" s="15">
        <f t="shared" si="23"/>
        <v>-0.88867283950617226</v>
      </c>
      <c r="Z28" s="45">
        <f t="shared" si="16"/>
        <v>-0.97533950617283915</v>
      </c>
      <c r="AA28" s="16"/>
      <c r="AB28" s="24">
        <f t="shared" si="1"/>
        <v>-0.99062948575963516</v>
      </c>
      <c r="AC28" s="24">
        <f t="shared" si="18"/>
        <v>-5.1100000000000003</v>
      </c>
      <c r="AD28" s="24"/>
      <c r="AE28" s="37"/>
      <c r="AF28" s="11"/>
    </row>
    <row r="29" spans="1:32" ht="12.75">
      <c r="A29" s="4">
        <v>-169.1</v>
      </c>
      <c r="B29" s="1">
        <v>-11.48</v>
      </c>
      <c r="C29" s="1">
        <v>-3.77</v>
      </c>
      <c r="E29" s="8"/>
      <c r="F29" s="15">
        <f t="shared" si="2"/>
        <v>-170.44816181196848</v>
      </c>
      <c r="G29" s="15">
        <f t="shared" si="3"/>
        <v>-170.19037431974147</v>
      </c>
      <c r="H29" s="27"/>
      <c r="I29" s="15"/>
      <c r="J29" s="15"/>
      <c r="K29" s="15"/>
      <c r="L29" s="15"/>
      <c r="M29" s="16"/>
      <c r="N29" s="24">
        <f t="shared" si="0"/>
        <v>-0.93870455732910663</v>
      </c>
      <c r="O29" s="24">
        <f t="shared" si="8"/>
        <v>-2.58</v>
      </c>
      <c r="P29" s="34"/>
      <c r="Q29" s="29"/>
      <c r="R29" s="11"/>
      <c r="S29" s="8"/>
      <c r="T29" s="15">
        <f t="shared" si="5"/>
        <v>-157.04321223590543</v>
      </c>
      <c r="U29" s="15">
        <f t="shared" si="6"/>
        <v>-156.2698497592244</v>
      </c>
      <c r="V29" s="27">
        <f t="shared" si="20"/>
        <v>-3.4050000000000002</v>
      </c>
      <c r="W29" s="27">
        <f t="shared" si="13"/>
        <v>-4.0524999999999993</v>
      </c>
      <c r="X29" s="27">
        <f t="shared" si="22"/>
        <v>-4.2268546576879906</v>
      </c>
      <c r="Y29" s="15">
        <f t="shared" si="23"/>
        <v>-0.1743546576879913</v>
      </c>
      <c r="Z29" s="45">
        <f t="shared" si="16"/>
        <v>-0.82185465768799038</v>
      </c>
      <c r="AA29" s="16"/>
      <c r="AB29" s="24">
        <f t="shared" si="1"/>
        <v>-0.67107633877987305</v>
      </c>
      <c r="AC29" s="24">
        <f t="shared" si="18"/>
        <v>-5.1100000000000003</v>
      </c>
      <c r="AD29" s="24"/>
      <c r="AE29" s="29"/>
      <c r="AF29" s="11"/>
    </row>
    <row r="30" spans="1:32" ht="12.75">
      <c r="A30" s="4">
        <v>-168</v>
      </c>
      <c r="B30" s="1">
        <v>-11.58</v>
      </c>
      <c r="C30" s="1">
        <v>-3.42</v>
      </c>
      <c r="E30" s="8"/>
      <c r="F30" s="15">
        <f t="shared" si="2"/>
        <v>-169.93258682751446</v>
      </c>
      <c r="G30" s="15">
        <f t="shared" si="3"/>
        <v>-169.67479933528745</v>
      </c>
      <c r="H30" s="27"/>
      <c r="I30" s="15"/>
      <c r="J30" s="15"/>
      <c r="K30" s="15"/>
      <c r="L30" s="15"/>
      <c r="M30" s="16"/>
      <c r="N30" s="24">
        <f t="shared" si="0"/>
        <v>-0.94067290340651111</v>
      </c>
      <c r="O30" s="24">
        <f t="shared" si="8"/>
        <v>-2.58</v>
      </c>
      <c r="P30" s="34"/>
      <c r="Q30" s="28"/>
      <c r="R30" s="11"/>
      <c r="S30" s="8"/>
      <c r="T30" s="15">
        <f t="shared" si="5"/>
        <v>-155.49648728254337</v>
      </c>
      <c r="U30" s="15">
        <f t="shared" si="6"/>
        <v>-154.72312480586234</v>
      </c>
      <c r="V30" s="27">
        <f t="shared" si="20"/>
        <v>-5.5949999999999998</v>
      </c>
      <c r="W30" s="27">
        <f t="shared" si="13"/>
        <v>-4.9033333333333333</v>
      </c>
      <c r="X30" s="27">
        <f t="shared" si="22"/>
        <v>-4.4201879910213249</v>
      </c>
      <c r="Y30" s="15">
        <f t="shared" si="23"/>
        <v>0.48314534231200845</v>
      </c>
      <c r="Z30" s="45">
        <f t="shared" si="16"/>
        <v>1.1748120089786749</v>
      </c>
      <c r="AA30" s="16"/>
      <c r="AB30" s="24">
        <f t="shared" si="1"/>
        <v>-3.7519114702268472E-2</v>
      </c>
      <c r="AC30" s="24">
        <f t="shared" si="18"/>
        <v>-5.1100000000000003</v>
      </c>
      <c r="AD30" s="24"/>
      <c r="AE30" s="29"/>
      <c r="AF30" s="11"/>
    </row>
    <row r="31" spans="1:32" ht="12.75">
      <c r="A31" s="4">
        <v>-167</v>
      </c>
      <c r="B31" s="1">
        <v>-11.8</v>
      </c>
      <c r="C31" s="1">
        <v>-3.96</v>
      </c>
      <c r="E31" s="8"/>
      <c r="F31" s="15">
        <f t="shared" si="2"/>
        <v>-169.41701184306044</v>
      </c>
      <c r="G31" s="15">
        <f t="shared" si="3"/>
        <v>-169.15922435083343</v>
      </c>
      <c r="H31" s="27"/>
      <c r="I31" s="15"/>
      <c r="J31" s="15"/>
      <c r="K31" s="15"/>
      <c r="L31" s="15"/>
      <c r="M31" s="16"/>
      <c r="N31" s="24">
        <f t="shared" si="0"/>
        <v>-0.50248994356519305</v>
      </c>
      <c r="O31" s="24">
        <f t="shared" si="8"/>
        <v>-2.58</v>
      </c>
      <c r="P31" s="34"/>
      <c r="Q31" s="28"/>
      <c r="R31" s="11"/>
      <c r="S31" s="8"/>
      <c r="T31" s="15">
        <f t="shared" si="5"/>
        <v>-153.94976232918131</v>
      </c>
      <c r="U31" s="15">
        <f t="shared" si="6"/>
        <v>-153.17639985250028</v>
      </c>
      <c r="V31" s="27">
        <f t="shared" si="20"/>
        <v>-5.71</v>
      </c>
      <c r="W31" s="27">
        <f t="shared" si="13"/>
        <v>-5.6635185185185186</v>
      </c>
      <c r="X31" s="27">
        <f t="shared" si="22"/>
        <v>-4.5553900112233441</v>
      </c>
      <c r="Y31" s="15">
        <f t="shared" si="23"/>
        <v>1.1081285072951745</v>
      </c>
      <c r="Z31" s="45">
        <f t="shared" si="16"/>
        <v>1.1546099887766559</v>
      </c>
      <c r="AA31" s="16"/>
      <c r="AB31" s="24">
        <f t="shared" si="1"/>
        <v>0.61359372012304036</v>
      </c>
      <c r="AC31" s="24">
        <f t="shared" si="18"/>
        <v>-5.1100000000000003</v>
      </c>
      <c r="AD31" s="24"/>
      <c r="AE31" s="29"/>
      <c r="AF31" s="11"/>
    </row>
    <row r="32" spans="1:32" ht="12.75">
      <c r="A32" s="4">
        <v>-166.65</v>
      </c>
      <c r="B32" s="1">
        <v>-11.53</v>
      </c>
      <c r="C32" s="1">
        <v>-3.78</v>
      </c>
      <c r="F32" s="15">
        <f t="shared" si="2"/>
        <v>-168.90143685860642</v>
      </c>
      <c r="G32" s="15">
        <f t="shared" si="3"/>
        <v>-168.64364936637941</v>
      </c>
      <c r="H32" s="27"/>
      <c r="I32" s="15"/>
      <c r="J32" s="15"/>
      <c r="K32" s="15"/>
      <c r="L32" s="15"/>
      <c r="M32" s="16"/>
      <c r="N32" s="24">
        <f t="shared" si="0"/>
        <v>0.17081364542394978</v>
      </c>
      <c r="O32" s="24">
        <f t="shared" si="8"/>
        <v>-2.58</v>
      </c>
      <c r="P32" s="34"/>
      <c r="R32" s="11"/>
      <c r="T32" s="15">
        <f t="shared" si="5"/>
        <v>-152.40303737581925</v>
      </c>
      <c r="U32" s="15">
        <f t="shared" si="6"/>
        <v>-151.62967489913822</v>
      </c>
      <c r="V32" s="27">
        <f t="shared" si="20"/>
        <v>-5.6855555555555561</v>
      </c>
      <c r="W32" s="27">
        <f t="shared" si="13"/>
        <v>-5.4030639730639729</v>
      </c>
      <c r="X32" s="27">
        <f t="shared" si="22"/>
        <v>-4.7118097643097636</v>
      </c>
      <c r="Y32" s="15">
        <f t="shared" si="23"/>
        <v>0.69125420875420929</v>
      </c>
      <c r="Z32" s="45">
        <f t="shared" si="16"/>
        <v>0.97374579124579252</v>
      </c>
      <c r="AA32" s="16"/>
      <c r="AB32" s="24">
        <f t="shared" si="1"/>
        <v>0.97759923396818516</v>
      </c>
      <c r="AC32" s="24">
        <f t="shared" si="18"/>
        <v>-5.1100000000000003</v>
      </c>
      <c r="AD32" s="24"/>
      <c r="AE32" s="37"/>
      <c r="AF32" s="11"/>
    </row>
    <row r="33" spans="1:32" ht="12.75">
      <c r="A33" s="4">
        <v>-166</v>
      </c>
      <c r="B33" s="1">
        <v>-11.8</v>
      </c>
      <c r="C33" s="1">
        <v>-3.76</v>
      </c>
      <c r="F33" s="15">
        <f t="shared" si="2"/>
        <v>-168.3858618741524</v>
      </c>
      <c r="G33" s="15">
        <f t="shared" si="3"/>
        <v>-168.12807438192539</v>
      </c>
      <c r="H33" s="27"/>
      <c r="I33" s="15"/>
      <c r="J33" s="15"/>
      <c r="K33" s="15"/>
      <c r="L33" s="15"/>
      <c r="M33" s="16"/>
      <c r="N33" s="24">
        <f t="shared" si="0"/>
        <v>0.7641916313370144</v>
      </c>
      <c r="O33" s="24">
        <f t="shared" si="8"/>
        <v>-2.58</v>
      </c>
      <c r="P33" s="34"/>
      <c r="Q33" s="29"/>
      <c r="R33" s="11"/>
      <c r="T33" s="15">
        <f t="shared" si="5"/>
        <v>-150.85631242245719</v>
      </c>
      <c r="U33" s="15">
        <f t="shared" si="6"/>
        <v>-150.08294994577616</v>
      </c>
      <c r="V33" s="27">
        <f t="shared" si="20"/>
        <v>-4.8136363636363635</v>
      </c>
      <c r="W33" s="27">
        <f t="shared" si="13"/>
        <v>-5.1430639730639731</v>
      </c>
      <c r="X33" s="27">
        <f t="shared" si="22"/>
        <v>-4.8637171717171723</v>
      </c>
      <c r="Y33" s="15">
        <f t="shared" si="23"/>
        <v>0.27934680134680079</v>
      </c>
      <c r="Z33" s="45">
        <f t="shared" si="16"/>
        <v>-5.0080808080808836E-2</v>
      </c>
      <c r="AA33" s="16"/>
      <c r="AB33" s="24">
        <f t="shared" si="1"/>
        <v>0.88417520143433859</v>
      </c>
      <c r="AC33" s="24">
        <f t="shared" si="18"/>
        <v>-5.1100000000000003</v>
      </c>
      <c r="AD33" s="24"/>
      <c r="AE33" s="29"/>
      <c r="AF33" s="11"/>
    </row>
    <row r="34" spans="1:32" ht="12.75">
      <c r="A34" s="4">
        <v>-165.5</v>
      </c>
      <c r="B34" s="1">
        <v>-11.84</v>
      </c>
      <c r="C34" s="1">
        <v>-3.69</v>
      </c>
      <c r="F34" s="15">
        <f t="shared" si="2"/>
        <v>-167.87028688969838</v>
      </c>
      <c r="G34" s="15">
        <f t="shared" si="3"/>
        <v>-167.61249939747137</v>
      </c>
      <c r="H34" s="27"/>
      <c r="I34" s="15"/>
      <c r="J34" s="15"/>
      <c r="K34" s="15"/>
      <c r="L34" s="15"/>
      <c r="M34" s="16"/>
      <c r="N34" s="24">
        <f t="shared" si="0"/>
        <v>0.99999585990353013</v>
      </c>
      <c r="O34" s="24">
        <f t="shared" si="8"/>
        <v>-2.58</v>
      </c>
      <c r="P34" s="34"/>
      <c r="Q34" s="28"/>
      <c r="R34" s="11"/>
      <c r="T34" s="15">
        <f t="shared" si="5"/>
        <v>-149.30958746909513</v>
      </c>
      <c r="U34" s="15">
        <f t="shared" si="6"/>
        <v>-148.53622499241411</v>
      </c>
      <c r="V34" s="27">
        <f t="shared" si="20"/>
        <v>-4.93</v>
      </c>
      <c r="W34" s="27">
        <f t="shared" si="13"/>
        <v>-4.7584848484848479</v>
      </c>
      <c r="X34" s="27">
        <f t="shared" si="22"/>
        <v>-4.8862866161616161</v>
      </c>
      <c r="Y34" s="15">
        <f t="shared" si="23"/>
        <v>-0.12780176767676821</v>
      </c>
      <c r="Z34" s="45">
        <f t="shared" si="16"/>
        <v>4.3713383838383635E-2</v>
      </c>
      <c r="AA34" s="16"/>
      <c r="AB34" s="24">
        <f t="shared" ref="AB34:AB65" si="24" xml:space="preserve"> SIN((2*PI()*(U34+AC34)/13.9205245802584) + 2.989911921)</f>
        <v>0.3770357656365691</v>
      </c>
      <c r="AC34" s="24">
        <f t="shared" si="18"/>
        <v>-5.1100000000000003</v>
      </c>
      <c r="AD34" s="24"/>
      <c r="AE34" s="29"/>
      <c r="AF34" s="11"/>
    </row>
    <row r="35" spans="1:32" ht="12.75">
      <c r="A35" s="4">
        <v>-165.1</v>
      </c>
      <c r="B35" s="1">
        <v>-12.17</v>
      </c>
      <c r="C35" s="1">
        <v>-4.3099999999999996</v>
      </c>
      <c r="F35" s="15">
        <f t="shared" si="2"/>
        <v>-167.35471190524436</v>
      </c>
      <c r="G35" s="15">
        <f t="shared" si="3"/>
        <v>-167.09692441301735</v>
      </c>
      <c r="H35" s="27">
        <f t="shared" ref="H35:H75" si="25">AVERAGEIFS(Oxy,KyrBP,"&gt;"&amp;F35,KyrBP,"&lt;="&amp;F36)</f>
        <v>-3.96</v>
      </c>
      <c r="I35" s="15"/>
      <c r="J35" s="15"/>
      <c r="K35" s="15"/>
      <c r="L35" s="15"/>
      <c r="M35" s="16"/>
      <c r="N35" s="24">
        <f t="shared" si="0"/>
        <v>0.76789091190515335</v>
      </c>
      <c r="O35" s="24">
        <f t="shared" si="8"/>
        <v>-2.58</v>
      </c>
      <c r="P35" s="34"/>
      <c r="Q35" s="28"/>
      <c r="R35" s="11"/>
      <c r="T35" s="15">
        <f t="shared" si="5"/>
        <v>-147.76286251573308</v>
      </c>
      <c r="U35" s="15">
        <f t="shared" si="6"/>
        <v>-146.98950003905205</v>
      </c>
      <c r="V35" s="27">
        <f t="shared" si="20"/>
        <v>-4.5318181818181822</v>
      </c>
      <c r="W35" s="27">
        <f t="shared" si="13"/>
        <v>-4.6798653198653195</v>
      </c>
      <c r="X35" s="27">
        <f t="shared" si="22"/>
        <v>-4.6309447358197362</v>
      </c>
      <c r="Y35" s="15">
        <f t="shared" si="23"/>
        <v>4.8920584045583304E-2</v>
      </c>
      <c r="Z35" s="45">
        <f t="shared" si="16"/>
        <v>-9.9126554001554013E-2</v>
      </c>
      <c r="AA35" s="16"/>
      <c r="AB35" s="24">
        <f t="shared" si="24"/>
        <v>-0.30652289518833203</v>
      </c>
      <c r="AC35" s="24">
        <f t="shared" si="18"/>
        <v>-5.1100000000000003</v>
      </c>
      <c r="AD35" s="24"/>
      <c r="AE35" s="29"/>
      <c r="AF35" s="11"/>
    </row>
    <row r="36" spans="1:32" ht="12.75">
      <c r="A36" s="4">
        <v>-164.7</v>
      </c>
      <c r="B36" s="1">
        <v>-12.01</v>
      </c>
      <c r="C36" s="1">
        <v>-3.82</v>
      </c>
      <c r="F36" s="15">
        <f t="shared" si="2"/>
        <v>-166.83913692079034</v>
      </c>
      <c r="G36" s="15">
        <f t="shared" si="3"/>
        <v>-166.58134942856333</v>
      </c>
      <c r="H36" s="27">
        <f t="shared" si="25"/>
        <v>-3.78</v>
      </c>
      <c r="I36" s="15"/>
      <c r="J36" s="15"/>
      <c r="K36" s="15"/>
      <c r="L36" s="15"/>
      <c r="M36" s="16"/>
      <c r="N36" s="24">
        <f t="shared" si="0"/>
        <v>0.17648127206947148</v>
      </c>
      <c r="O36" s="24">
        <f t="shared" si="8"/>
        <v>-2.58</v>
      </c>
      <c r="P36" s="34"/>
      <c r="R36" s="11"/>
      <c r="T36" s="15">
        <f t="shared" si="5"/>
        <v>-146.21613756237102</v>
      </c>
      <c r="U36" s="15">
        <f t="shared" si="6"/>
        <v>-145.44277508568999</v>
      </c>
      <c r="V36" s="27">
        <f t="shared" si="20"/>
        <v>-4.5777777777777775</v>
      </c>
      <c r="W36" s="27">
        <f t="shared" si="13"/>
        <v>-4.5447542087542088</v>
      </c>
      <c r="X36" s="27">
        <f t="shared" si="22"/>
        <v>-4.3619548368298373</v>
      </c>
      <c r="Y36" s="15">
        <f t="shared" si="23"/>
        <v>0.18279937192437146</v>
      </c>
      <c r="Z36" s="45">
        <f t="shared" si="16"/>
        <v>0.21582294094794019</v>
      </c>
      <c r="AA36" s="16"/>
      <c r="AB36" s="24">
        <f t="shared" si="24"/>
        <v>-0.84665608673210235</v>
      </c>
      <c r="AC36" s="24">
        <f t="shared" si="18"/>
        <v>-5.1100000000000003</v>
      </c>
      <c r="AD36" s="24"/>
      <c r="AE36" s="37"/>
      <c r="AF36" s="11"/>
    </row>
    <row r="37" spans="1:32" ht="12.75">
      <c r="A37" s="4">
        <v>-164.3</v>
      </c>
      <c r="B37" s="1">
        <v>-11.12</v>
      </c>
      <c r="C37" s="1">
        <v>-3.93</v>
      </c>
      <c r="F37" s="15">
        <f t="shared" si="2"/>
        <v>-166.32356193633632</v>
      </c>
      <c r="G37" s="15">
        <f t="shared" si="3"/>
        <v>-166.06577444410931</v>
      </c>
      <c r="H37" s="27">
        <f t="shared" si="25"/>
        <v>-3.76</v>
      </c>
      <c r="I37" s="15"/>
      <c r="J37" s="15"/>
      <c r="K37" s="15"/>
      <c r="L37" s="15"/>
      <c r="M37" s="16"/>
      <c r="N37" s="24">
        <f t="shared" si="0"/>
        <v>-0.4975059163383575</v>
      </c>
      <c r="O37" s="24">
        <f t="shared" si="8"/>
        <v>-2.58</v>
      </c>
      <c r="P37" s="34"/>
      <c r="Q37" s="29"/>
      <c r="R37" s="11"/>
      <c r="T37" s="15">
        <f t="shared" si="5"/>
        <v>-144.66941260900896</v>
      </c>
      <c r="U37" s="15">
        <f t="shared" si="6"/>
        <v>-143.89605013232793</v>
      </c>
      <c r="V37" s="27">
        <f t="shared" si="20"/>
        <v>-4.5246666666666666</v>
      </c>
      <c r="W37" s="27">
        <f t="shared" si="13"/>
        <v>-4.2368564814814818</v>
      </c>
      <c r="X37" s="27">
        <f t="shared" si="22"/>
        <v>-4.1366708862125527</v>
      </c>
      <c r="Y37" s="15">
        <f t="shared" si="23"/>
        <v>0.10018559526892901</v>
      </c>
      <c r="Z37" s="45">
        <f t="shared" si="16"/>
        <v>0.38799578045411387</v>
      </c>
      <c r="AA37" s="16"/>
      <c r="AB37" s="24">
        <f t="shared" si="24"/>
        <v>-0.99062948575962639</v>
      </c>
      <c r="AC37" s="24">
        <f t="shared" si="18"/>
        <v>-5.1100000000000003</v>
      </c>
      <c r="AD37" s="24"/>
      <c r="AE37" s="29"/>
      <c r="AF37" s="11"/>
    </row>
    <row r="38" spans="1:32" ht="12.75">
      <c r="A38" s="4">
        <v>-163.9</v>
      </c>
      <c r="B38" s="1">
        <v>-12.76</v>
      </c>
      <c r="C38" s="1">
        <v>-3.9</v>
      </c>
      <c r="F38" s="15">
        <f t="shared" si="2"/>
        <v>-165.8079869518823</v>
      </c>
      <c r="G38" s="15">
        <f t="shared" si="3"/>
        <v>-165.55019945965529</v>
      </c>
      <c r="H38" s="27">
        <f t="shared" si="25"/>
        <v>-3.69</v>
      </c>
      <c r="I38" s="15"/>
      <c r="J38" s="15"/>
      <c r="K38" s="15"/>
      <c r="L38" s="15"/>
      <c r="M38" s="16"/>
      <c r="N38" s="24">
        <f t="shared" si="0"/>
        <v>-0.93870455732911873</v>
      </c>
      <c r="O38" s="24">
        <f t="shared" si="8"/>
        <v>-2.58</v>
      </c>
      <c r="P38" s="34"/>
      <c r="Q38" s="24"/>
      <c r="R38" s="11"/>
      <c r="T38" s="15">
        <f t="shared" si="5"/>
        <v>-143.1226876556469</v>
      </c>
      <c r="U38" s="15">
        <f t="shared" si="6"/>
        <v>-142.34932517896587</v>
      </c>
      <c r="V38" s="27">
        <f t="shared" si="20"/>
        <v>-3.6081250000000002</v>
      </c>
      <c r="W38" s="27">
        <f t="shared" si="13"/>
        <v>-3.8099049145299144</v>
      </c>
      <c r="X38" s="27">
        <f t="shared" si="22"/>
        <v>-3.9797112902529568</v>
      </c>
      <c r="Y38" s="15">
        <f t="shared" si="23"/>
        <v>-0.16980637572304236</v>
      </c>
      <c r="Z38" s="45">
        <f t="shared" si="16"/>
        <v>-0.37158629025295653</v>
      </c>
      <c r="AA38" s="16"/>
      <c r="AB38" s="24">
        <f t="shared" si="24"/>
        <v>-0.6710763387798363</v>
      </c>
      <c r="AC38" s="24">
        <f t="shared" si="18"/>
        <v>-5.1100000000000003</v>
      </c>
      <c r="AD38" s="24"/>
      <c r="AE38" s="24"/>
      <c r="AF38" s="11"/>
    </row>
    <row r="39" spans="1:32" ht="12.75">
      <c r="A39" s="4">
        <v>-163.5</v>
      </c>
      <c r="B39" s="1">
        <v>-12.65</v>
      </c>
      <c r="C39" s="1">
        <v>-4.22</v>
      </c>
      <c r="F39" s="15">
        <f t="shared" si="2"/>
        <v>-165.29241196742828</v>
      </c>
      <c r="G39" s="44">
        <f t="shared" si="3"/>
        <v>-165.03462447520127</v>
      </c>
      <c r="H39" s="27">
        <f t="shared" si="25"/>
        <v>-4.3099999999999996</v>
      </c>
      <c r="I39" s="15">
        <f>AVERAGE(H38:H40)</f>
        <v>-3.9583333333333335</v>
      </c>
      <c r="J39" s="15">
        <f>AVERAGE(H35:H43)</f>
        <v>-3.8727777777777774</v>
      </c>
      <c r="K39" s="15">
        <f>J39-I39</f>
        <v>8.5555555555556051E-2</v>
      </c>
      <c r="L39" s="45">
        <f>J39-H39</f>
        <v>0.43722222222222218</v>
      </c>
      <c r="M39" s="16"/>
      <c r="N39" s="24">
        <f t="shared" si="0"/>
        <v>-0.94067290340648946</v>
      </c>
      <c r="O39" s="24">
        <f t="shared" si="8"/>
        <v>-2.58</v>
      </c>
      <c r="P39" s="34"/>
      <c r="Q39" s="24"/>
      <c r="R39" s="11"/>
      <c r="T39" s="15">
        <f t="shared" si="5"/>
        <v>-141.57596270228484</v>
      </c>
      <c r="U39" s="15">
        <f t="shared" si="6"/>
        <v>-140.80260022560381</v>
      </c>
      <c r="V39" s="27">
        <f t="shared" si="20"/>
        <v>-3.2969230769230768</v>
      </c>
      <c r="W39" s="27">
        <f t="shared" si="13"/>
        <v>-3.3980463286713287</v>
      </c>
      <c r="X39" s="27">
        <f t="shared" si="22"/>
        <v>-3.9602051174134507</v>
      </c>
      <c r="Y39" s="15">
        <f t="shared" si="23"/>
        <v>-0.562158788742122</v>
      </c>
      <c r="Z39" s="45">
        <f t="shared" si="16"/>
        <v>-0.66328204049037387</v>
      </c>
      <c r="AA39" s="16"/>
      <c r="AB39" s="24">
        <f t="shared" si="24"/>
        <v>-3.7519114702219011E-2</v>
      </c>
      <c r="AC39" s="24">
        <f t="shared" si="18"/>
        <v>-5.1100000000000003</v>
      </c>
      <c r="AD39" s="24"/>
      <c r="AE39" s="24"/>
      <c r="AF39" s="11"/>
    </row>
    <row r="40" spans="1:32" ht="12.75">
      <c r="A40" s="4">
        <v>-163.1</v>
      </c>
      <c r="B40" s="1">
        <v>-12.07</v>
      </c>
      <c r="C40" s="1">
        <v>-3.36</v>
      </c>
      <c r="F40" s="15">
        <f t="shared" si="2"/>
        <v>-164.77683698297426</v>
      </c>
      <c r="G40" s="15">
        <f t="shared" si="3"/>
        <v>-164.51904949074725</v>
      </c>
      <c r="H40" s="27">
        <f t="shared" si="25"/>
        <v>-3.875</v>
      </c>
      <c r="I40" s="15">
        <f t="shared" ref="I40:I103" si="26">AVERAGE(H39:H41)</f>
        <v>-4.0283333333333333</v>
      </c>
      <c r="J40" s="15">
        <f t="shared" ref="J40:J46" si="27">AVERAGE(H36:H44)</f>
        <v>-3.7799999999999994</v>
      </c>
      <c r="K40" s="15">
        <f t="shared" ref="K40:K46" si="28">J40-I40</f>
        <v>0.24833333333333396</v>
      </c>
      <c r="L40" s="45">
        <f t="shared" ref="L40:L103" si="29">J40-H40</f>
        <v>9.5000000000000639E-2</v>
      </c>
      <c r="M40" s="16"/>
      <c r="N40" s="24">
        <f t="shared" si="0"/>
        <v>-0.50248994356513799</v>
      </c>
      <c r="O40" s="24">
        <f t="shared" si="8"/>
        <v>-2.58</v>
      </c>
      <c r="P40" s="34"/>
      <c r="Q40" s="24"/>
      <c r="R40" s="11"/>
      <c r="T40" s="15">
        <f t="shared" si="5"/>
        <v>-140.02923774892278</v>
      </c>
      <c r="U40" s="15">
        <f t="shared" si="6"/>
        <v>-139.25587527224175</v>
      </c>
      <c r="V40" s="27">
        <f t="shared" si="20"/>
        <v>-3.2890909090909095</v>
      </c>
      <c r="W40" s="27">
        <f t="shared" si="13"/>
        <v>-3.4146713286713286</v>
      </c>
      <c r="X40" s="27">
        <f t="shared" si="22"/>
        <v>-4.0419475416558752</v>
      </c>
      <c r="Y40" s="15">
        <f t="shared" si="23"/>
        <v>-0.62727621298454661</v>
      </c>
      <c r="Z40" s="45">
        <f t="shared" si="16"/>
        <v>-0.75285663256496571</v>
      </c>
      <c r="AA40" s="16"/>
      <c r="AB40" s="24">
        <f t="shared" si="24"/>
        <v>0.61359372012309066</v>
      </c>
      <c r="AC40" s="24">
        <f t="shared" si="18"/>
        <v>-5.1100000000000003</v>
      </c>
      <c r="AD40" s="24"/>
      <c r="AE40" s="24"/>
      <c r="AF40" s="11"/>
    </row>
    <row r="41" spans="1:32" ht="12.75">
      <c r="A41" s="4">
        <v>-162.69999999999999</v>
      </c>
      <c r="B41" s="1">
        <v>-11.31</v>
      </c>
      <c r="C41" s="1">
        <v>-3.2</v>
      </c>
      <c r="F41" s="15">
        <f t="shared" si="2"/>
        <v>-164.26126199852024</v>
      </c>
      <c r="G41" s="15">
        <f t="shared" si="3"/>
        <v>-164.00347450629323</v>
      </c>
      <c r="H41" s="27">
        <f t="shared" si="25"/>
        <v>-3.9</v>
      </c>
      <c r="I41" s="15">
        <f t="shared" si="26"/>
        <v>-3.9983333333333335</v>
      </c>
      <c r="J41" s="15">
        <f t="shared" si="27"/>
        <v>-3.7099999999999991</v>
      </c>
      <c r="K41" s="15">
        <f t="shared" si="28"/>
        <v>0.28833333333333444</v>
      </c>
      <c r="L41" s="45">
        <f t="shared" si="29"/>
        <v>0.19000000000000083</v>
      </c>
      <c r="M41" s="16"/>
      <c r="N41" s="24">
        <f t="shared" si="0"/>
        <v>0.17081364542398453</v>
      </c>
      <c r="O41" s="24">
        <f t="shared" si="8"/>
        <v>-2.58</v>
      </c>
      <c r="P41" s="34"/>
      <c r="Q41" s="24"/>
      <c r="R41" s="11"/>
      <c r="T41" s="15">
        <f t="shared" si="5"/>
        <v>-138.48251279556072</v>
      </c>
      <c r="U41" s="15">
        <f t="shared" si="6"/>
        <v>-137.70915031887969</v>
      </c>
      <c r="V41" s="27">
        <f t="shared" si="20"/>
        <v>-3.6579999999999999</v>
      </c>
      <c r="W41" s="27">
        <f t="shared" si="13"/>
        <v>-3.4493636363636369</v>
      </c>
      <c r="X41" s="27">
        <f t="shared" si="22"/>
        <v>-4.1330277885694544</v>
      </c>
      <c r="Y41" s="15">
        <f t="shared" si="23"/>
        <v>-0.68366415220581755</v>
      </c>
      <c r="Z41" s="45">
        <f t="shared" si="16"/>
        <v>-0.47502778856945449</v>
      </c>
      <c r="AA41" s="16"/>
      <c r="AB41" s="24">
        <f t="shared" si="24"/>
        <v>0.97759923396819859</v>
      </c>
      <c r="AC41" s="24">
        <f t="shared" si="18"/>
        <v>-5.1100000000000003</v>
      </c>
      <c r="AD41" s="24"/>
      <c r="AE41" s="24"/>
      <c r="AF41" s="11"/>
    </row>
    <row r="42" spans="1:32" ht="12.75">
      <c r="A42" s="4">
        <v>-162.30000000000001</v>
      </c>
      <c r="B42" s="1">
        <v>-11.51</v>
      </c>
      <c r="C42" s="1">
        <v>-3.05</v>
      </c>
      <c r="F42" s="15">
        <f t="shared" si="2"/>
        <v>-163.74568701406622</v>
      </c>
      <c r="G42" s="15">
        <f t="shared" si="3"/>
        <v>-163.48789952183921</v>
      </c>
      <c r="H42" s="27">
        <f t="shared" si="25"/>
        <v>-4.22</v>
      </c>
      <c r="I42" s="15">
        <f t="shared" si="26"/>
        <v>-3.8266666666666662</v>
      </c>
      <c r="J42" s="15">
        <f t="shared" si="27"/>
        <v>-3.6333333333333329</v>
      </c>
      <c r="K42" s="15">
        <f t="shared" si="28"/>
        <v>0.19333333333333336</v>
      </c>
      <c r="L42" s="45">
        <f t="shared" si="29"/>
        <v>0.58666666666666689</v>
      </c>
      <c r="M42" s="16"/>
      <c r="N42" s="24">
        <f t="shared" si="0"/>
        <v>0.76419163133703716</v>
      </c>
      <c r="O42" s="24">
        <f t="shared" si="8"/>
        <v>-2.58</v>
      </c>
      <c r="P42" s="34"/>
      <c r="Q42" s="24"/>
      <c r="R42" s="11"/>
      <c r="T42" s="15">
        <f t="shared" si="5"/>
        <v>-136.93578784219866</v>
      </c>
      <c r="U42" s="15">
        <f t="shared" si="6"/>
        <v>-136.16242536551763</v>
      </c>
      <c r="V42" s="27">
        <f t="shared" si="20"/>
        <v>-3.4009999999999998</v>
      </c>
      <c r="W42" s="27">
        <f t="shared" si="13"/>
        <v>-3.9378148148148142</v>
      </c>
      <c r="X42" s="27">
        <f t="shared" si="22"/>
        <v>-4.2539907515324176</v>
      </c>
      <c r="Y42" s="15">
        <f t="shared" si="23"/>
        <v>-0.31617593671760336</v>
      </c>
      <c r="Z42" s="45">
        <f t="shared" si="16"/>
        <v>-0.85299075153241777</v>
      </c>
      <c r="AA42" s="16"/>
      <c r="AB42" s="24">
        <f t="shared" si="24"/>
        <v>0.88417520143431549</v>
      </c>
      <c r="AC42" s="24">
        <f t="shared" si="18"/>
        <v>-5.1100000000000003</v>
      </c>
      <c r="AD42" s="24"/>
      <c r="AE42" s="24"/>
      <c r="AF42" s="11"/>
    </row>
    <row r="43" spans="1:32" ht="12.75">
      <c r="A43" s="4">
        <v>-161.9</v>
      </c>
      <c r="B43" s="1">
        <v>-11.32</v>
      </c>
      <c r="C43" s="1">
        <v>-3.15</v>
      </c>
      <c r="F43" s="15">
        <f t="shared" si="2"/>
        <v>-163.2301120296122</v>
      </c>
      <c r="G43" s="15">
        <f t="shared" si="3"/>
        <v>-162.97232453738519</v>
      </c>
      <c r="H43" s="27">
        <f t="shared" si="25"/>
        <v>-3.36</v>
      </c>
      <c r="I43" s="15">
        <f t="shared" si="26"/>
        <v>-3.5683333333333334</v>
      </c>
      <c r="J43" s="15">
        <f t="shared" si="27"/>
        <v>-3.5877777777777777</v>
      </c>
      <c r="K43" s="15">
        <f t="shared" si="28"/>
        <v>-1.9444444444444375E-2</v>
      </c>
      <c r="L43" s="45">
        <f t="shared" si="29"/>
        <v>-0.22777777777777786</v>
      </c>
      <c r="M43" s="16"/>
      <c r="N43" s="24">
        <f t="shared" si="0"/>
        <v>0.99999585990353035</v>
      </c>
      <c r="O43" s="24">
        <f t="shared" si="8"/>
        <v>-2.58</v>
      </c>
      <c r="P43" s="34"/>
      <c r="Q43" s="24"/>
      <c r="R43" s="11"/>
      <c r="T43" s="15">
        <f t="shared" si="5"/>
        <v>-135.38906288883661</v>
      </c>
      <c r="U43" s="15">
        <f t="shared" si="6"/>
        <v>-134.61570041215558</v>
      </c>
      <c r="V43" s="27">
        <f t="shared" si="20"/>
        <v>-4.7544444444444434</v>
      </c>
      <c r="W43" s="27">
        <f t="shared" si="13"/>
        <v>-4.4743148148148144</v>
      </c>
      <c r="X43" s="27">
        <f t="shared" si="22"/>
        <v>-4.5313232678722866</v>
      </c>
      <c r="Y43" s="15">
        <f t="shared" si="23"/>
        <v>-5.7008453057472153E-2</v>
      </c>
      <c r="Z43" s="45">
        <f t="shared" si="16"/>
        <v>0.2231211765721568</v>
      </c>
      <c r="AA43" s="16"/>
      <c r="AB43" s="24">
        <f t="shared" si="24"/>
        <v>0.3770357656365167</v>
      </c>
      <c r="AC43" s="24">
        <f t="shared" si="18"/>
        <v>-5.1100000000000003</v>
      </c>
      <c r="AD43" s="24"/>
      <c r="AE43" s="24"/>
      <c r="AF43" s="11"/>
    </row>
    <row r="44" spans="1:32" ht="12.75">
      <c r="A44" s="4">
        <v>-161.5</v>
      </c>
      <c r="B44" s="1">
        <v>-11.02</v>
      </c>
      <c r="C44" s="1">
        <v>-3.07</v>
      </c>
      <c r="F44" s="15">
        <f t="shared" si="2"/>
        <v>-162.71453704515818</v>
      </c>
      <c r="G44" s="15">
        <f t="shared" si="3"/>
        <v>-162.45674955293117</v>
      </c>
      <c r="H44" s="27">
        <f t="shared" si="25"/>
        <v>-3.125</v>
      </c>
      <c r="I44" s="15">
        <f t="shared" si="26"/>
        <v>-3.2116666666666664</v>
      </c>
      <c r="J44" s="15">
        <f t="shared" si="27"/>
        <v>-3.5122222222222224</v>
      </c>
      <c r="K44" s="15">
        <f t="shared" si="28"/>
        <v>-0.30055555555555591</v>
      </c>
      <c r="L44" s="45">
        <f t="shared" si="29"/>
        <v>-0.38722222222222236</v>
      </c>
      <c r="M44" s="16"/>
      <c r="N44" s="24">
        <f t="shared" si="0"/>
        <v>0.76789091190514891</v>
      </c>
      <c r="O44" s="24">
        <f t="shared" si="8"/>
        <v>-2.58</v>
      </c>
      <c r="P44" s="34"/>
      <c r="Q44" s="24"/>
      <c r="R44" s="11"/>
      <c r="T44" s="15">
        <f t="shared" si="5"/>
        <v>-133.84233793547455</v>
      </c>
      <c r="U44" s="15">
        <f t="shared" si="6"/>
        <v>-133.06897545879352</v>
      </c>
      <c r="V44" s="27">
        <f t="shared" si="20"/>
        <v>-5.2675000000000001</v>
      </c>
      <c r="W44" s="27">
        <f t="shared" si="13"/>
        <v>-5.1398148148148142</v>
      </c>
      <c r="X44" s="27">
        <f t="shared" si="22"/>
        <v>-5.0594429259919451</v>
      </c>
      <c r="Y44" s="15">
        <f t="shared" si="23"/>
        <v>8.0371888822869053E-2</v>
      </c>
      <c r="Z44" s="45">
        <f t="shared" si="16"/>
        <v>0.20805707400805495</v>
      </c>
      <c r="AA44" s="16"/>
      <c r="AB44" s="24">
        <f t="shared" si="24"/>
        <v>-0.30652289518839265</v>
      </c>
      <c r="AC44" s="24">
        <f t="shared" si="18"/>
        <v>-5.1100000000000003</v>
      </c>
      <c r="AD44" s="24"/>
      <c r="AE44" s="24"/>
      <c r="AF44" s="11"/>
    </row>
    <row r="45" spans="1:32" ht="12.75">
      <c r="A45" s="4">
        <v>-161.1</v>
      </c>
      <c r="B45" s="1">
        <v>-11.71</v>
      </c>
      <c r="C45" s="1">
        <v>-3.46</v>
      </c>
      <c r="F45" s="15">
        <f t="shared" si="2"/>
        <v>-162.19896206070416</v>
      </c>
      <c r="G45" s="15">
        <f t="shared" si="3"/>
        <v>-161.94117456847715</v>
      </c>
      <c r="H45" s="27">
        <f t="shared" si="25"/>
        <v>-3.15</v>
      </c>
      <c r="I45" s="15">
        <f t="shared" si="26"/>
        <v>-3.1150000000000002</v>
      </c>
      <c r="J45" s="15">
        <f t="shared" si="27"/>
        <v>-3.447222222222222</v>
      </c>
      <c r="K45" s="15">
        <f t="shared" si="28"/>
        <v>-0.33222222222222175</v>
      </c>
      <c r="L45" s="45">
        <f t="shared" si="29"/>
        <v>-0.29722222222222205</v>
      </c>
      <c r="M45" s="16"/>
      <c r="N45" s="24">
        <f t="shared" si="0"/>
        <v>0.17648127206946471</v>
      </c>
      <c r="O45" s="24">
        <f t="shared" si="8"/>
        <v>-2.58</v>
      </c>
      <c r="P45" s="34"/>
      <c r="Q45" s="24"/>
      <c r="R45" s="11"/>
      <c r="T45" s="15">
        <f t="shared" si="5"/>
        <v>-132.29561298211249</v>
      </c>
      <c r="U45" s="15">
        <f t="shared" si="6"/>
        <v>-131.52225050543146</v>
      </c>
      <c r="V45" s="27">
        <f t="shared" si="20"/>
        <v>-5.3974999999999991</v>
      </c>
      <c r="W45" s="27">
        <f t="shared" si="13"/>
        <v>-5.4261111111111111</v>
      </c>
      <c r="X45" s="27">
        <f t="shared" si="22"/>
        <v>-5.6169513435003635</v>
      </c>
      <c r="Y45" s="15">
        <f t="shared" si="23"/>
        <v>-0.19084023238925241</v>
      </c>
      <c r="Z45" s="45">
        <f t="shared" si="16"/>
        <v>-0.21945134350036444</v>
      </c>
      <c r="AA45" s="16"/>
      <c r="AB45" s="24">
        <f t="shared" si="24"/>
        <v>-0.84665608673213633</v>
      </c>
      <c r="AC45" s="24">
        <f t="shared" si="18"/>
        <v>-5.1100000000000003</v>
      </c>
      <c r="AD45" s="24"/>
      <c r="AE45" s="24"/>
      <c r="AF45" s="11"/>
    </row>
    <row r="46" spans="1:32" ht="12.75">
      <c r="A46" s="4">
        <v>-160.69999999999999</v>
      </c>
      <c r="B46" s="1">
        <v>-11.3</v>
      </c>
      <c r="C46" s="1">
        <v>-3.1</v>
      </c>
      <c r="F46" s="15">
        <f t="shared" si="2"/>
        <v>-161.68338707625014</v>
      </c>
      <c r="G46" s="15">
        <f t="shared" si="3"/>
        <v>-161.42559958402313</v>
      </c>
      <c r="H46" s="27">
        <f t="shared" si="25"/>
        <v>-3.07</v>
      </c>
      <c r="I46" s="15">
        <f t="shared" si="26"/>
        <v>-3.1666666666666665</v>
      </c>
      <c r="J46" s="15">
        <f t="shared" si="27"/>
        <v>-3.3633333333333333</v>
      </c>
      <c r="K46" s="15">
        <f t="shared" si="28"/>
        <v>-0.19666666666666677</v>
      </c>
      <c r="L46" s="45">
        <f t="shared" si="29"/>
        <v>-0.29333333333333345</v>
      </c>
      <c r="M46" s="16"/>
      <c r="N46" s="24">
        <f t="shared" si="0"/>
        <v>-0.49750591633841273</v>
      </c>
      <c r="O46" s="24">
        <f t="shared" si="8"/>
        <v>-2.58</v>
      </c>
      <c r="P46" s="34"/>
      <c r="Q46" s="24"/>
      <c r="R46" s="11"/>
      <c r="T46" s="15">
        <f t="shared" si="5"/>
        <v>-130.74888802875043</v>
      </c>
      <c r="U46" s="15">
        <f t="shared" si="6"/>
        <v>-129.9755255520694</v>
      </c>
      <c r="V46" s="27">
        <f t="shared" si="20"/>
        <v>-5.6133333333333333</v>
      </c>
      <c r="W46" s="27">
        <f t="shared" si="13"/>
        <v>-5.7049836601307184</v>
      </c>
      <c r="X46" s="27">
        <f t="shared" si="22"/>
        <v>-6.1293957879448078</v>
      </c>
      <c r="Y46" s="15">
        <f t="shared" si="23"/>
        <v>-0.42441212781408932</v>
      </c>
      <c r="Z46" s="45">
        <f t="shared" si="16"/>
        <v>-0.51606245461147449</v>
      </c>
      <c r="AA46" s="16"/>
      <c r="AB46" s="24">
        <f t="shared" si="24"/>
        <v>-0.99062948575961973</v>
      </c>
      <c r="AC46" s="24">
        <f t="shared" si="18"/>
        <v>-5.1100000000000003</v>
      </c>
      <c r="AD46" s="24"/>
      <c r="AE46" s="24"/>
      <c r="AF46" s="11"/>
    </row>
    <row r="47" spans="1:32" ht="12.75">
      <c r="A47" s="4">
        <v>-160.30000000000001</v>
      </c>
      <c r="B47" s="1">
        <v>-11.55</v>
      </c>
      <c r="C47" s="1">
        <v>-3.63</v>
      </c>
      <c r="F47" s="15">
        <f t="shared" si="2"/>
        <v>-161.16781209179612</v>
      </c>
      <c r="G47" s="15">
        <f t="shared" si="3"/>
        <v>-160.91002459956911</v>
      </c>
      <c r="H47" s="27">
        <f t="shared" si="25"/>
        <v>-3.2800000000000002</v>
      </c>
      <c r="I47" s="15">
        <f t="shared" si="26"/>
        <v>-3.3266666666666667</v>
      </c>
      <c r="J47" s="15">
        <f t="shared" ref="J47:J110" si="30">AVERAGE(H43:H51)</f>
        <v>-3.2388888888888889</v>
      </c>
      <c r="K47" s="15">
        <f t="shared" ref="K47:K110" si="31">J47-I47</f>
        <v>8.7777777777777732E-2</v>
      </c>
      <c r="L47" s="45">
        <f t="shared" si="29"/>
        <v>4.111111111111132E-2</v>
      </c>
      <c r="M47" s="16"/>
      <c r="N47" s="24">
        <f t="shared" si="0"/>
        <v>-0.93870455732912117</v>
      </c>
      <c r="O47" s="24">
        <f t="shared" si="8"/>
        <v>-2.58</v>
      </c>
      <c r="P47" s="34"/>
      <c r="Q47" s="24"/>
      <c r="R47" s="11"/>
      <c r="T47" s="15">
        <f t="shared" si="5"/>
        <v>-129.20216307538837</v>
      </c>
      <c r="U47" s="15">
        <f t="shared" si="6"/>
        <v>-128.42880059870734</v>
      </c>
      <c r="V47" s="27">
        <f t="shared" si="20"/>
        <v>-6.104117647058823</v>
      </c>
      <c r="W47" s="27">
        <f t="shared" si="13"/>
        <v>-6.5891503267973848</v>
      </c>
      <c r="X47" s="27">
        <f t="shared" si="22"/>
        <v>-6.6459513435003617</v>
      </c>
      <c r="Y47" s="15">
        <f t="shared" si="23"/>
        <v>-5.6801016702976881E-2</v>
      </c>
      <c r="Z47" s="45">
        <f t="shared" si="16"/>
        <v>-0.54183369644153867</v>
      </c>
      <c r="AA47" s="16"/>
      <c r="AB47" s="24">
        <f t="shared" si="24"/>
        <v>-0.67107633877979433</v>
      </c>
      <c r="AC47" s="24">
        <f t="shared" si="18"/>
        <v>-5.1100000000000003</v>
      </c>
      <c r="AD47" s="24"/>
      <c r="AE47" s="24"/>
      <c r="AF47" s="11"/>
    </row>
    <row r="48" spans="1:32" ht="12.75">
      <c r="A48" s="4">
        <v>-159.9</v>
      </c>
      <c r="B48" s="1">
        <v>-11.09</v>
      </c>
      <c r="C48" s="1">
        <v>-3.29</v>
      </c>
      <c r="F48" s="15">
        <f t="shared" si="2"/>
        <v>-160.6522371073421</v>
      </c>
      <c r="G48" s="15">
        <f t="shared" si="3"/>
        <v>-160.39444961511509</v>
      </c>
      <c r="H48" s="27">
        <f t="shared" si="25"/>
        <v>-3.63</v>
      </c>
      <c r="I48" s="15">
        <f t="shared" si="26"/>
        <v>-3.4</v>
      </c>
      <c r="J48" s="15">
        <f t="shared" si="30"/>
        <v>-3.2233333333333332</v>
      </c>
      <c r="K48" s="15">
        <f t="shared" si="31"/>
        <v>0.17666666666666675</v>
      </c>
      <c r="L48" s="45">
        <f t="shared" si="29"/>
        <v>0.40666666666666673</v>
      </c>
      <c r="M48" s="16"/>
      <c r="N48" s="24">
        <f t="shared" si="0"/>
        <v>-0.94067290340648713</v>
      </c>
      <c r="O48" s="24">
        <f t="shared" si="8"/>
        <v>-2.58</v>
      </c>
      <c r="P48" s="34"/>
      <c r="Q48" s="24"/>
      <c r="R48" s="11"/>
      <c r="T48" s="15">
        <f t="shared" si="5"/>
        <v>-127.65543812202633</v>
      </c>
      <c r="U48" s="15">
        <f t="shared" si="6"/>
        <v>-126.8820756453453</v>
      </c>
      <c r="V48" s="27">
        <f t="shared" si="20"/>
        <v>-8.0500000000000007</v>
      </c>
      <c r="W48" s="27">
        <f t="shared" si="13"/>
        <v>-7.4869281045751634</v>
      </c>
      <c r="X48" s="27">
        <f t="shared" si="22"/>
        <v>-6.9487908496732027</v>
      </c>
      <c r="Y48" s="15">
        <f t="shared" si="23"/>
        <v>0.53813725490196074</v>
      </c>
      <c r="Z48" s="45">
        <f t="shared" si="16"/>
        <v>1.101209150326798</v>
      </c>
      <c r="AA48" s="16"/>
      <c r="AB48" s="24">
        <f t="shared" si="24"/>
        <v>-3.7519114702155354E-2</v>
      </c>
      <c r="AC48" s="24">
        <f t="shared" si="18"/>
        <v>-5.1100000000000003</v>
      </c>
      <c r="AD48" s="24"/>
      <c r="AE48" s="24"/>
      <c r="AF48" s="11"/>
    </row>
    <row r="49" spans="1:32" ht="12.75">
      <c r="A49" s="4">
        <v>-159.5</v>
      </c>
      <c r="B49" s="1">
        <v>-11.35</v>
      </c>
      <c r="C49" s="1">
        <v>-3.16</v>
      </c>
      <c r="F49" s="15">
        <f t="shared" si="2"/>
        <v>-160.13666212288808</v>
      </c>
      <c r="G49" s="15">
        <f t="shared" si="3"/>
        <v>-159.87887463066107</v>
      </c>
      <c r="H49" s="27">
        <f t="shared" si="25"/>
        <v>-3.29</v>
      </c>
      <c r="I49" s="15">
        <f t="shared" si="26"/>
        <v>-3.355</v>
      </c>
      <c r="J49" s="15">
        <f t="shared" si="30"/>
        <v>-3.2283333333333335</v>
      </c>
      <c r="K49" s="15">
        <f t="shared" si="31"/>
        <v>0.12666666666666648</v>
      </c>
      <c r="L49" s="45">
        <f t="shared" si="29"/>
        <v>6.1666666666666536E-2</v>
      </c>
      <c r="M49" s="16"/>
      <c r="N49" s="24">
        <f t="shared" si="0"/>
        <v>-0.50248994356513199</v>
      </c>
      <c r="O49" s="24">
        <f t="shared" si="8"/>
        <v>-2.58</v>
      </c>
      <c r="P49" s="34"/>
      <c r="Q49" s="24"/>
      <c r="R49" s="11"/>
      <c r="T49" s="15">
        <f t="shared" si="5"/>
        <v>-126.10871316866428</v>
      </c>
      <c r="U49" s="15">
        <f t="shared" si="6"/>
        <v>-125.33535069198325</v>
      </c>
      <c r="V49" s="27">
        <f t="shared" si="20"/>
        <v>-8.3066666666666666</v>
      </c>
      <c r="W49" s="27">
        <f t="shared" si="13"/>
        <v>-8.2088888888888896</v>
      </c>
      <c r="X49" s="27">
        <f t="shared" si="22"/>
        <v>-6.9700408496732011</v>
      </c>
      <c r="Y49" s="15">
        <f t="shared" si="23"/>
        <v>1.2388480392156884</v>
      </c>
      <c r="Z49" s="45">
        <f t="shared" si="16"/>
        <v>1.3366258169934655</v>
      </c>
      <c r="AA49" s="16"/>
      <c r="AB49" s="24">
        <f t="shared" si="24"/>
        <v>0.61359372012312419</v>
      </c>
      <c r="AC49" s="24">
        <f t="shared" si="18"/>
        <v>-5.1100000000000003</v>
      </c>
      <c r="AD49" s="24"/>
      <c r="AE49" s="24"/>
      <c r="AF49" s="11"/>
    </row>
    <row r="50" spans="1:32" ht="12.75">
      <c r="A50" s="4">
        <v>-159.19999999999999</v>
      </c>
      <c r="B50" s="1">
        <v>-11.34</v>
      </c>
      <c r="C50" s="1">
        <v>-3.13</v>
      </c>
      <c r="F50" s="15">
        <f t="shared" si="2"/>
        <v>-159.62108713843406</v>
      </c>
      <c r="G50" s="15">
        <f t="shared" si="3"/>
        <v>-159.36329964620705</v>
      </c>
      <c r="H50" s="27">
        <f t="shared" si="25"/>
        <v>-3.145</v>
      </c>
      <c r="I50" s="15">
        <f t="shared" si="26"/>
        <v>-3.1783333333333332</v>
      </c>
      <c r="J50" s="15">
        <f t="shared" si="30"/>
        <v>-3.2194444444444446</v>
      </c>
      <c r="K50" s="15">
        <f t="shared" si="31"/>
        <v>-4.111111111111132E-2</v>
      </c>
      <c r="L50" s="45">
        <f t="shared" si="29"/>
        <v>-7.4444444444444535E-2</v>
      </c>
      <c r="M50" s="16"/>
      <c r="N50" s="24">
        <f t="shared" si="0"/>
        <v>0.17081364542401931</v>
      </c>
      <c r="O50" s="24">
        <f t="shared" si="8"/>
        <v>-2.58</v>
      </c>
      <c r="P50" s="34"/>
      <c r="Q50" s="24"/>
      <c r="R50" s="11"/>
      <c r="T50" s="15">
        <f t="shared" si="5"/>
        <v>-124.56198821530224</v>
      </c>
      <c r="U50" s="15">
        <f t="shared" si="6"/>
        <v>-123.78862573862121</v>
      </c>
      <c r="V50" s="27">
        <f t="shared" si="20"/>
        <v>-8.27</v>
      </c>
      <c r="W50" s="27">
        <f t="shared" si="13"/>
        <v>-8.2088888888888878</v>
      </c>
      <c r="X50" s="27">
        <f t="shared" si="22"/>
        <v>-6.9488656359979881</v>
      </c>
      <c r="Y50" s="15">
        <f t="shared" si="23"/>
        <v>1.2600232528908997</v>
      </c>
      <c r="Z50" s="45">
        <f t="shared" si="16"/>
        <v>1.3211343640020115</v>
      </c>
      <c r="AA50" s="16"/>
      <c r="AB50" s="24">
        <f t="shared" si="24"/>
        <v>0.97759923396820603</v>
      </c>
      <c r="AC50" s="24">
        <f t="shared" si="18"/>
        <v>-5.1100000000000003</v>
      </c>
      <c r="AD50" s="24"/>
      <c r="AE50" s="24"/>
      <c r="AF50" s="11"/>
    </row>
    <row r="51" spans="1:32" ht="12.75">
      <c r="A51" s="4">
        <v>-158.80000000000001</v>
      </c>
      <c r="B51" s="1">
        <v>-11.28</v>
      </c>
      <c r="C51" s="1">
        <v>-3.1</v>
      </c>
      <c r="F51" s="15">
        <f t="shared" si="2"/>
        <v>-159.10551215398004</v>
      </c>
      <c r="G51" s="15">
        <f t="shared" si="3"/>
        <v>-158.84772466175303</v>
      </c>
      <c r="H51" s="27">
        <f t="shared" si="25"/>
        <v>-3.1</v>
      </c>
      <c r="I51" s="15">
        <f t="shared" si="26"/>
        <v>-3.1549999999999998</v>
      </c>
      <c r="J51" s="15">
        <f t="shared" si="30"/>
        <v>-3.2038888888888888</v>
      </c>
      <c r="K51" s="15">
        <f t="shared" si="31"/>
        <v>-4.8888888888888982E-2</v>
      </c>
      <c r="L51" s="45">
        <f t="shared" si="29"/>
        <v>-0.1038888888888887</v>
      </c>
      <c r="M51" s="16"/>
      <c r="N51" s="24">
        <f t="shared" si="0"/>
        <v>0.76419163133705992</v>
      </c>
      <c r="O51" s="24">
        <f t="shared" si="8"/>
        <v>-2.58</v>
      </c>
      <c r="P51" s="34"/>
      <c r="Q51" s="24"/>
      <c r="R51" s="11"/>
      <c r="T51" s="15">
        <f t="shared" si="5"/>
        <v>-123.01526326194019</v>
      </c>
      <c r="U51" s="15">
        <f t="shared" si="6"/>
        <v>-122.24190078525916</v>
      </c>
      <c r="V51" s="27">
        <f t="shared" si="20"/>
        <v>-8.0499999999999989</v>
      </c>
      <c r="W51" s="27">
        <f t="shared" si="13"/>
        <v>-7.9333333333333336</v>
      </c>
      <c r="X51" s="27">
        <f t="shared" si="22"/>
        <v>-6.8816639899074543</v>
      </c>
      <c r="Y51" s="15">
        <f t="shared" si="23"/>
        <v>1.0516693434258793</v>
      </c>
      <c r="Z51" s="45">
        <f t="shared" si="16"/>
        <v>1.1683360100925446</v>
      </c>
      <c r="AA51" s="16"/>
      <c r="AB51" s="24">
        <f t="shared" si="24"/>
        <v>0.88417520143429573</v>
      </c>
      <c r="AC51" s="24">
        <f t="shared" si="18"/>
        <v>-5.1100000000000003</v>
      </c>
      <c r="AD51" s="24"/>
      <c r="AE51" s="24"/>
      <c r="AF51" s="11"/>
    </row>
    <row r="52" spans="1:32" ht="12.75">
      <c r="A52" s="4">
        <v>-158.4</v>
      </c>
      <c r="B52" s="1">
        <v>-11.27</v>
      </c>
      <c r="C52" s="1">
        <v>-3.22</v>
      </c>
      <c r="F52" s="15">
        <f t="shared" si="2"/>
        <v>-158.58993716952602</v>
      </c>
      <c r="G52" s="15">
        <f t="shared" si="3"/>
        <v>-158.33214967729901</v>
      </c>
      <c r="H52" s="27">
        <f t="shared" si="25"/>
        <v>-3.22</v>
      </c>
      <c r="I52" s="15">
        <f t="shared" si="26"/>
        <v>-3.1633333333333336</v>
      </c>
      <c r="J52" s="15">
        <f t="shared" si="30"/>
        <v>-3.1861111111111113</v>
      </c>
      <c r="K52" s="15">
        <f t="shared" si="31"/>
        <v>-2.2777777777777786E-2</v>
      </c>
      <c r="L52" s="45">
        <f t="shared" si="29"/>
        <v>3.3888888888888857E-2</v>
      </c>
      <c r="M52" s="16"/>
      <c r="N52" s="24">
        <f t="shared" si="0"/>
        <v>0.99999585990353035</v>
      </c>
      <c r="O52" s="24">
        <f t="shared" si="8"/>
        <v>-2.58</v>
      </c>
      <c r="P52" s="34"/>
      <c r="Q52" s="24"/>
      <c r="R52" s="11"/>
      <c r="T52" s="15">
        <f t="shared" si="5"/>
        <v>-121.46853830857815</v>
      </c>
      <c r="U52" s="15">
        <f t="shared" si="6"/>
        <v>-120.69517583189712</v>
      </c>
      <c r="V52" s="27">
        <f t="shared" si="20"/>
        <v>-7.4799999999999995</v>
      </c>
      <c r="W52" s="27">
        <f t="shared" si="13"/>
        <v>-6.996249999999999</v>
      </c>
      <c r="X52" s="27">
        <f t="shared" si="22"/>
        <v>-6.7400953624564739</v>
      </c>
      <c r="Y52" s="15">
        <f t="shared" si="23"/>
        <v>0.25615463754352508</v>
      </c>
      <c r="Z52" s="45">
        <f t="shared" si="16"/>
        <v>0.73990463754352565</v>
      </c>
      <c r="AA52" s="16"/>
      <c r="AB52" s="24">
        <f t="shared" si="24"/>
        <v>0.37703576563649061</v>
      </c>
      <c r="AC52" s="24">
        <f t="shared" si="18"/>
        <v>-5.1100000000000003</v>
      </c>
      <c r="AD52" s="24"/>
      <c r="AE52" s="24"/>
      <c r="AF52" s="11"/>
    </row>
    <row r="53" spans="1:32" ht="12.75">
      <c r="A53" s="4">
        <v>-158</v>
      </c>
      <c r="B53" s="1">
        <v>-11.19</v>
      </c>
      <c r="C53" s="1">
        <v>-3.24</v>
      </c>
      <c r="F53" s="15">
        <f t="shared" si="2"/>
        <v>-158.074362185072</v>
      </c>
      <c r="G53" s="15">
        <f t="shared" si="3"/>
        <v>-157.81657469284499</v>
      </c>
      <c r="H53" s="27">
        <f t="shared" si="25"/>
        <v>-3.17</v>
      </c>
      <c r="I53" s="15">
        <f t="shared" si="26"/>
        <v>-3.1533333333333338</v>
      </c>
      <c r="J53" s="15">
        <f t="shared" si="30"/>
        <v>-3.2033333333333336</v>
      </c>
      <c r="K53" s="15">
        <f t="shared" si="31"/>
        <v>-4.9999999999999822E-2</v>
      </c>
      <c r="L53" s="45">
        <f t="shared" si="29"/>
        <v>-3.3333333333333659E-2</v>
      </c>
      <c r="M53" s="16"/>
      <c r="N53" s="24">
        <f t="shared" si="0"/>
        <v>0.76789091190510816</v>
      </c>
      <c r="O53" s="24">
        <f t="shared" si="8"/>
        <v>-2.58</v>
      </c>
      <c r="P53" s="34"/>
      <c r="Q53" s="24"/>
      <c r="R53" s="11"/>
      <c r="T53" s="15">
        <f t="shared" si="5"/>
        <v>-119.9218133552161</v>
      </c>
      <c r="U53" s="15">
        <f t="shared" si="6"/>
        <v>-119.14845087853507</v>
      </c>
      <c r="V53" s="27">
        <f t="shared" si="20"/>
        <v>-5.4587499999999993</v>
      </c>
      <c r="W53" s="27">
        <f t="shared" si="13"/>
        <v>-6.0485576923076918</v>
      </c>
      <c r="X53" s="27">
        <f t="shared" si="22"/>
        <v>-6.3586138809749917</v>
      </c>
      <c r="Y53" s="15">
        <f t="shared" si="23"/>
        <v>-0.31005618866729989</v>
      </c>
      <c r="Z53" s="45">
        <f t="shared" si="16"/>
        <v>-0.89986388097499237</v>
      </c>
      <c r="AA53" s="16"/>
      <c r="AB53" s="24">
        <f t="shared" si="24"/>
        <v>-0.30652289518841952</v>
      </c>
      <c r="AC53" s="24">
        <f t="shared" si="18"/>
        <v>-5.1100000000000003</v>
      </c>
      <c r="AD53" s="24"/>
      <c r="AE53" s="24"/>
      <c r="AF53" s="11"/>
    </row>
    <row r="54" spans="1:32" ht="12.75">
      <c r="A54" s="4">
        <v>-157.6</v>
      </c>
      <c r="B54" s="1">
        <v>-11.18</v>
      </c>
      <c r="C54" s="1">
        <v>-3.1</v>
      </c>
      <c r="F54" s="15">
        <f t="shared" si="2"/>
        <v>-157.55878720061799</v>
      </c>
      <c r="G54" s="15">
        <f t="shared" si="3"/>
        <v>-157.30099970839098</v>
      </c>
      <c r="H54" s="27">
        <f t="shared" si="25"/>
        <v>-3.07</v>
      </c>
      <c r="I54" s="15">
        <f t="shared" si="26"/>
        <v>-3.0566666666666666</v>
      </c>
      <c r="J54" s="15">
        <f t="shared" si="30"/>
        <v>-3.4544444444444449</v>
      </c>
      <c r="K54" s="15">
        <f t="shared" si="31"/>
        <v>-0.39777777777777823</v>
      </c>
      <c r="L54" s="45">
        <f t="shared" si="29"/>
        <v>-0.38444444444444503</v>
      </c>
      <c r="M54" s="16"/>
      <c r="N54" s="24">
        <f t="shared" si="0"/>
        <v>0.17648127206940201</v>
      </c>
      <c r="O54" s="24">
        <f t="shared" si="8"/>
        <v>-2.58</v>
      </c>
      <c r="P54" s="34"/>
      <c r="Q54" s="24"/>
      <c r="R54" s="11"/>
      <c r="T54" s="15">
        <f t="shared" si="5"/>
        <v>-118.37508840185406</v>
      </c>
      <c r="U54" s="15">
        <f t="shared" si="6"/>
        <v>-117.60172592517303</v>
      </c>
      <c r="V54" s="27">
        <f t="shared" si="20"/>
        <v>-5.2069230769230765</v>
      </c>
      <c r="W54" s="27">
        <f t="shared" si="13"/>
        <v>-5.224730531813865</v>
      </c>
      <c r="X54" s="27">
        <f t="shared" si="22"/>
        <v>-5.9723175846786951</v>
      </c>
      <c r="Y54" s="15">
        <f t="shared" si="23"/>
        <v>-0.74758705286483007</v>
      </c>
      <c r="Z54" s="45">
        <f t="shared" si="16"/>
        <v>-0.76539450775561857</v>
      </c>
      <c r="AA54" s="16"/>
      <c r="AB54" s="24">
        <f t="shared" si="24"/>
        <v>-0.84665608673214365</v>
      </c>
      <c r="AC54" s="24">
        <f t="shared" si="18"/>
        <v>-5.1100000000000003</v>
      </c>
      <c r="AD54" s="24"/>
      <c r="AE54" s="24"/>
      <c r="AF54" s="11"/>
    </row>
    <row r="55" spans="1:32" ht="12.75">
      <c r="A55" s="4">
        <v>-157.19999999999999</v>
      </c>
      <c r="B55" s="1">
        <v>-11.16</v>
      </c>
      <c r="C55" s="1">
        <v>-3.07</v>
      </c>
      <c r="F55" s="15">
        <f t="shared" si="2"/>
        <v>-157.04321221616397</v>
      </c>
      <c r="G55" s="15">
        <f t="shared" si="3"/>
        <v>-156.78542472393696</v>
      </c>
      <c r="H55" s="27">
        <f t="shared" si="25"/>
        <v>-2.93</v>
      </c>
      <c r="I55" s="15">
        <f t="shared" si="26"/>
        <v>-3.0400000000000005</v>
      </c>
      <c r="J55" s="15">
        <f t="shared" si="30"/>
        <v>-3.7150000000000003</v>
      </c>
      <c r="K55" s="15">
        <f t="shared" si="31"/>
        <v>-0.67499999999999982</v>
      </c>
      <c r="L55" s="45">
        <f t="shared" si="29"/>
        <v>-0.78500000000000014</v>
      </c>
      <c r="M55" s="16"/>
      <c r="N55" s="24">
        <f t="shared" si="0"/>
        <v>-0.49750591633841873</v>
      </c>
      <c r="O55" s="24">
        <f t="shared" si="8"/>
        <v>-2.58</v>
      </c>
      <c r="P55" s="34"/>
      <c r="Q55" s="24"/>
      <c r="R55" s="11"/>
      <c r="T55" s="15">
        <f t="shared" si="5"/>
        <v>-116.82836344849201</v>
      </c>
      <c r="U55" s="15">
        <f t="shared" si="6"/>
        <v>-116.05500097181098</v>
      </c>
      <c r="V55" s="27">
        <f t="shared" si="20"/>
        <v>-5.0085185185185193</v>
      </c>
      <c r="W55" s="27">
        <f t="shared" si="13"/>
        <v>-5.0151471984805314</v>
      </c>
      <c r="X55" s="27">
        <f t="shared" si="22"/>
        <v>-5.5689842513453618</v>
      </c>
      <c r="Y55" s="15">
        <f t="shared" si="23"/>
        <v>-0.55383705286483043</v>
      </c>
      <c r="Z55" s="45">
        <f t="shared" si="16"/>
        <v>-0.56046573282684253</v>
      </c>
      <c r="AA55" s="16"/>
      <c r="AB55" s="24">
        <f t="shared" si="24"/>
        <v>-0.99062948575961773</v>
      </c>
      <c r="AC55" s="24">
        <f t="shared" si="18"/>
        <v>-5.1100000000000003</v>
      </c>
      <c r="AD55" s="24"/>
      <c r="AE55" s="24"/>
      <c r="AF55" s="11"/>
    </row>
    <row r="56" spans="1:32" ht="12.75">
      <c r="A56" s="4">
        <v>-156.80000000000001</v>
      </c>
      <c r="B56" s="1">
        <v>-10.93</v>
      </c>
      <c r="C56" s="1">
        <v>-2.93</v>
      </c>
      <c r="F56" s="15">
        <f t="shared" si="2"/>
        <v>-156.52763723170995</v>
      </c>
      <c r="G56" s="15">
        <f t="shared" si="3"/>
        <v>-156.26984973948294</v>
      </c>
      <c r="H56" s="27">
        <f t="shared" si="25"/>
        <v>-3.12</v>
      </c>
      <c r="I56" s="15">
        <f t="shared" si="26"/>
        <v>-3.2783333333333338</v>
      </c>
      <c r="J56" s="15">
        <f t="shared" si="30"/>
        <v>-4.0005555555555556</v>
      </c>
      <c r="K56" s="15">
        <f t="shared" si="31"/>
        <v>-0.72222222222222188</v>
      </c>
      <c r="L56" s="45">
        <f t="shared" si="29"/>
        <v>-0.88055555555555554</v>
      </c>
      <c r="M56" s="16"/>
      <c r="N56" s="24">
        <f t="shared" si="0"/>
        <v>-0.93870455732914304</v>
      </c>
      <c r="O56" s="24">
        <f t="shared" si="8"/>
        <v>-2.58</v>
      </c>
      <c r="P56" s="34"/>
      <c r="Q56" s="24"/>
      <c r="R56" s="11"/>
      <c r="T56" s="15">
        <f t="shared" si="5"/>
        <v>-115.28163849512997</v>
      </c>
      <c r="U56" s="15">
        <f t="shared" si="6"/>
        <v>-114.50827601844894</v>
      </c>
      <c r="V56" s="27">
        <f t="shared" si="20"/>
        <v>-4.8299999999999992</v>
      </c>
      <c r="W56" s="27">
        <f t="shared" si="13"/>
        <v>-4.8183950617283955</v>
      </c>
      <c r="X56" s="27">
        <f t="shared" si="22"/>
        <v>-5.2639842513453621</v>
      </c>
      <c r="Y56" s="15">
        <f t="shared" si="23"/>
        <v>-0.44558918961696659</v>
      </c>
      <c r="Z56" s="45">
        <f t="shared" si="16"/>
        <v>-0.43398425134536289</v>
      </c>
      <c r="AA56" s="16"/>
      <c r="AB56" s="24">
        <f t="shared" si="24"/>
        <v>-0.67107633877978934</v>
      </c>
      <c r="AC56" s="24">
        <f t="shared" si="18"/>
        <v>-5.1100000000000003</v>
      </c>
      <c r="AD56" s="24"/>
      <c r="AE56" s="24"/>
      <c r="AF56" s="11"/>
    </row>
    <row r="57" spans="1:32" ht="12.75">
      <c r="A57" s="4">
        <v>-156.4</v>
      </c>
      <c r="B57" s="1">
        <v>-10.96</v>
      </c>
      <c r="C57" s="1">
        <v>-3.12</v>
      </c>
      <c r="F57" s="15">
        <f t="shared" si="2"/>
        <v>-156.01206224725593</v>
      </c>
      <c r="G57" s="15">
        <f t="shared" si="3"/>
        <v>-155.75427475502892</v>
      </c>
      <c r="H57" s="27">
        <f t="shared" si="25"/>
        <v>-3.7850000000000001</v>
      </c>
      <c r="I57" s="15">
        <f t="shared" si="26"/>
        <v>-4.1516666666666664</v>
      </c>
      <c r="J57" s="15">
        <f t="shared" si="30"/>
        <v>-4.2527777777777782</v>
      </c>
      <c r="K57" s="15">
        <f t="shared" si="31"/>
        <v>-0.10111111111111182</v>
      </c>
      <c r="L57" s="45">
        <f t="shared" si="29"/>
        <v>-0.46777777777777807</v>
      </c>
      <c r="M57" s="16"/>
      <c r="N57" s="24">
        <f t="shared" si="0"/>
        <v>-0.94067290340647525</v>
      </c>
      <c r="O57" s="24">
        <f t="shared" si="8"/>
        <v>-2.58</v>
      </c>
      <c r="P57" s="34"/>
      <c r="Q57" s="24"/>
      <c r="R57" s="11"/>
      <c r="T57" s="15">
        <f t="shared" si="5"/>
        <v>-113.73491354176792</v>
      </c>
      <c r="U57" s="15">
        <f t="shared" si="6"/>
        <v>-112.96155106508689</v>
      </c>
      <c r="V57" s="27">
        <f t="shared" si="20"/>
        <v>-4.6166666666666663</v>
      </c>
      <c r="W57" s="27">
        <f t="shared" si="13"/>
        <v>-4.7588888888888885</v>
      </c>
      <c r="X57" s="27">
        <f t="shared" si="22"/>
        <v>-5.1539842513453626</v>
      </c>
      <c r="Y57" s="15">
        <f t="shared" si="23"/>
        <v>-0.39509536245647414</v>
      </c>
      <c r="Z57" s="45">
        <f t="shared" si="16"/>
        <v>-0.53731758467869639</v>
      </c>
      <c r="AA57" s="16"/>
      <c r="AB57" s="24">
        <f t="shared" si="24"/>
        <v>-3.7519114702148498E-2</v>
      </c>
      <c r="AC57" s="24">
        <f t="shared" si="18"/>
        <v>-5.1100000000000003</v>
      </c>
      <c r="AD57" s="24"/>
      <c r="AE57" s="24"/>
      <c r="AF57" s="11"/>
    </row>
    <row r="58" spans="1:32" ht="12.75">
      <c r="A58" s="4">
        <v>-156</v>
      </c>
      <c r="B58" s="1">
        <v>-11.68</v>
      </c>
      <c r="C58" s="1">
        <v>-3.48</v>
      </c>
      <c r="F58" s="15">
        <f t="shared" si="2"/>
        <v>-155.49648726280191</v>
      </c>
      <c r="G58" s="15">
        <f t="shared" si="3"/>
        <v>-155.2386997705749</v>
      </c>
      <c r="H58" s="27">
        <f t="shared" si="25"/>
        <v>-5.55</v>
      </c>
      <c r="I58" s="15">
        <f t="shared" si="26"/>
        <v>-4.9416666666666673</v>
      </c>
      <c r="J58" s="15">
        <f t="shared" si="30"/>
        <v>-4.541666666666667</v>
      </c>
      <c r="K58" s="15">
        <f t="shared" si="31"/>
        <v>0.40000000000000036</v>
      </c>
      <c r="L58" s="45">
        <f t="shared" si="29"/>
        <v>1.0083333333333329</v>
      </c>
      <c r="M58" s="16"/>
      <c r="N58" s="24">
        <f t="shared" si="0"/>
        <v>-0.50248994356507692</v>
      </c>
      <c r="O58" s="24">
        <f t="shared" si="8"/>
        <v>-2.58</v>
      </c>
      <c r="P58" s="34"/>
      <c r="Q58" s="24"/>
      <c r="R58" s="11"/>
      <c r="T58" s="15">
        <f t="shared" si="5"/>
        <v>-112.18818858840588</v>
      </c>
      <c r="U58" s="15">
        <f t="shared" si="6"/>
        <v>-111.41482611172485</v>
      </c>
      <c r="V58" s="27">
        <f t="shared" si="20"/>
        <v>-4.83</v>
      </c>
      <c r="W58" s="27">
        <f t="shared" si="13"/>
        <v>-4.695555555555555</v>
      </c>
      <c r="X58" s="27">
        <f t="shared" si="22"/>
        <v>-5.0824564735675848</v>
      </c>
      <c r="Y58" s="15">
        <f t="shared" si="23"/>
        <v>-0.38690091801202975</v>
      </c>
      <c r="Z58" s="45">
        <f t="shared" si="16"/>
        <v>-0.25245647356758472</v>
      </c>
      <c r="AA58" s="16"/>
      <c r="AB58" s="24">
        <f t="shared" si="24"/>
        <v>0.61359372012312952</v>
      </c>
      <c r="AC58" s="24">
        <f t="shared" si="18"/>
        <v>-5.1100000000000003</v>
      </c>
      <c r="AD58" s="24"/>
      <c r="AE58" s="24"/>
      <c r="AF58" s="11"/>
    </row>
    <row r="59" spans="1:32" ht="12.75">
      <c r="A59" s="4">
        <v>-155.6</v>
      </c>
      <c r="B59" s="1">
        <v>-11.47</v>
      </c>
      <c r="C59" s="1">
        <v>-4.09</v>
      </c>
      <c r="F59" s="15">
        <f t="shared" si="2"/>
        <v>-154.98091227834789</v>
      </c>
      <c r="G59" s="15">
        <f t="shared" si="3"/>
        <v>-154.72312478612088</v>
      </c>
      <c r="H59" s="27">
        <f t="shared" si="25"/>
        <v>-5.49</v>
      </c>
      <c r="I59" s="15">
        <f t="shared" si="26"/>
        <v>-5.57</v>
      </c>
      <c r="J59" s="15">
        <f t="shared" si="30"/>
        <v>-4.8527777777777779</v>
      </c>
      <c r="K59" s="15">
        <f t="shared" si="31"/>
        <v>0.71722222222222243</v>
      </c>
      <c r="L59" s="45">
        <f t="shared" si="29"/>
        <v>0.63722222222222236</v>
      </c>
      <c r="M59" s="16"/>
      <c r="N59" s="24">
        <f t="shared" si="0"/>
        <v>0.17081364542405406</v>
      </c>
      <c r="O59" s="24">
        <f t="shared" si="8"/>
        <v>-2.58</v>
      </c>
      <c r="P59" s="34"/>
      <c r="Q59" s="24"/>
      <c r="R59" s="11"/>
      <c r="T59" s="15">
        <f t="shared" si="5"/>
        <v>-110.64146363504383</v>
      </c>
      <c r="U59" s="15">
        <f t="shared" si="6"/>
        <v>-109.8681011583628</v>
      </c>
      <c r="V59" s="27">
        <f t="shared" si="20"/>
        <v>-4.6399999999999997</v>
      </c>
      <c r="W59" s="27">
        <f t="shared" si="13"/>
        <v>-4.9249999999999998</v>
      </c>
      <c r="X59" s="27">
        <f t="shared" si="22"/>
        <v>-5.0795761316872428</v>
      </c>
      <c r="Y59" s="15">
        <f t="shared" si="23"/>
        <v>-0.15457613168724293</v>
      </c>
      <c r="Z59" s="45">
        <f t="shared" si="16"/>
        <v>-0.43957613168724308</v>
      </c>
      <c r="AA59" s="16"/>
      <c r="AB59" s="24">
        <f t="shared" si="24"/>
        <v>0.97759923396820747</v>
      </c>
      <c r="AC59" s="24">
        <f t="shared" si="18"/>
        <v>-5.1100000000000003</v>
      </c>
      <c r="AD59" s="24"/>
      <c r="AE59" s="24"/>
      <c r="AF59" s="11"/>
    </row>
    <row r="60" spans="1:32" ht="12.75">
      <c r="A60" s="4">
        <v>-155.19999999999999</v>
      </c>
      <c r="B60" s="1">
        <v>-11.58</v>
      </c>
      <c r="C60" s="1">
        <v>-5.55</v>
      </c>
      <c r="F60" s="15">
        <f t="shared" si="2"/>
        <v>-154.46533729389387</v>
      </c>
      <c r="G60" s="15">
        <f t="shared" si="3"/>
        <v>-154.20754980166686</v>
      </c>
      <c r="H60" s="27">
        <f t="shared" si="25"/>
        <v>-5.67</v>
      </c>
      <c r="I60" s="15">
        <f t="shared" si="26"/>
        <v>-5.55</v>
      </c>
      <c r="J60" s="15">
        <f t="shared" si="30"/>
        <v>-5.1983333333333333</v>
      </c>
      <c r="K60" s="15">
        <f t="shared" si="31"/>
        <v>0.35166666666666657</v>
      </c>
      <c r="L60" s="45">
        <f t="shared" si="29"/>
        <v>0.47166666666666668</v>
      </c>
      <c r="M60" s="16"/>
      <c r="N60" s="24">
        <f t="shared" si="0"/>
        <v>0.76419163133706436</v>
      </c>
      <c r="O60" s="24">
        <f t="shared" si="8"/>
        <v>-2.58</v>
      </c>
      <c r="P60" s="34"/>
      <c r="Q60" s="24"/>
      <c r="R60" s="11"/>
      <c r="T60" s="15">
        <f t="shared" si="5"/>
        <v>-109.09473868168179</v>
      </c>
      <c r="U60" s="15">
        <f t="shared" si="6"/>
        <v>-108.32137620500076</v>
      </c>
      <c r="V60" s="27">
        <f t="shared" si="20"/>
        <v>-5.3049999999999997</v>
      </c>
      <c r="W60" s="27">
        <f t="shared" si="13"/>
        <v>-5.4783333333333344</v>
      </c>
      <c r="X60" s="27">
        <f t="shared" si="22"/>
        <v>-5.1543703703703692</v>
      </c>
      <c r="Y60" s="15">
        <f t="shared" si="23"/>
        <v>0.32396296296296523</v>
      </c>
      <c r="Z60" s="45">
        <f t="shared" si="16"/>
        <v>0.15062962962963056</v>
      </c>
      <c r="AA60" s="16"/>
      <c r="AB60" s="24">
        <f t="shared" si="24"/>
        <v>0.88417520143429584</v>
      </c>
      <c r="AC60" s="24">
        <f t="shared" si="18"/>
        <v>-5.1100000000000003</v>
      </c>
      <c r="AD60" s="24"/>
      <c r="AE60" s="24"/>
      <c r="AF60" s="11"/>
    </row>
    <row r="61" spans="1:32" ht="12.75">
      <c r="A61" s="4">
        <v>-154.80000000000001</v>
      </c>
      <c r="B61" s="1">
        <v>-11.87</v>
      </c>
      <c r="C61" s="1">
        <v>-5.49</v>
      </c>
      <c r="F61" s="15">
        <f t="shared" si="2"/>
        <v>-153.94976230943985</v>
      </c>
      <c r="G61" s="15">
        <f t="shared" si="3"/>
        <v>-153.69197481721284</v>
      </c>
      <c r="H61" s="27">
        <f t="shared" si="25"/>
        <v>-5.49</v>
      </c>
      <c r="I61" s="15">
        <f t="shared" si="26"/>
        <v>-5.6433333333333335</v>
      </c>
      <c r="J61" s="15">
        <f t="shared" si="30"/>
        <v>-5.4869444444444442</v>
      </c>
      <c r="K61" s="15">
        <f t="shared" si="31"/>
        <v>0.15638888888888935</v>
      </c>
      <c r="L61" s="45">
        <f t="shared" si="29"/>
        <v>3.0555555555560332E-3</v>
      </c>
      <c r="M61" s="16"/>
      <c r="N61" s="24">
        <f t="shared" si="0"/>
        <v>0.99999585990353046</v>
      </c>
      <c r="O61" s="24">
        <f t="shared" si="8"/>
        <v>-2.58</v>
      </c>
      <c r="P61" s="34"/>
      <c r="Q61" s="24"/>
      <c r="R61" s="11"/>
      <c r="T61" s="15">
        <f t="shared" si="5"/>
        <v>-107.54801372831975</v>
      </c>
      <c r="U61" s="15">
        <f t="shared" si="6"/>
        <v>-106.77465125163872</v>
      </c>
      <c r="V61" s="27">
        <f t="shared" si="20"/>
        <v>-6.49</v>
      </c>
      <c r="W61" s="27">
        <f t="shared" si="13"/>
        <v>-5.5366666666666662</v>
      </c>
      <c r="X61" s="27">
        <f t="shared" si="22"/>
        <v>-5.1717207977207975</v>
      </c>
      <c r="Y61" s="15">
        <f t="shared" si="23"/>
        <v>0.36494586894586867</v>
      </c>
      <c r="Z61" s="45">
        <f t="shared" si="16"/>
        <v>1.3182792022792027</v>
      </c>
      <c r="AA61" s="16"/>
      <c r="AB61" s="24">
        <f t="shared" si="24"/>
        <v>0.37703576563648422</v>
      </c>
      <c r="AC61" s="24">
        <f t="shared" si="18"/>
        <v>-5.1100000000000003</v>
      </c>
      <c r="AD61" s="24"/>
      <c r="AE61" s="24"/>
      <c r="AF61" s="11"/>
    </row>
    <row r="62" spans="1:32" ht="12.75">
      <c r="A62" s="4">
        <v>-154.4</v>
      </c>
      <c r="B62" s="1">
        <v>-11.9</v>
      </c>
      <c r="C62" s="1">
        <v>-5.79</v>
      </c>
      <c r="F62" s="15">
        <f t="shared" si="2"/>
        <v>-153.43418732498583</v>
      </c>
      <c r="G62" s="15">
        <f t="shared" si="3"/>
        <v>-153.17639983275882</v>
      </c>
      <c r="H62" s="27">
        <f t="shared" si="25"/>
        <v>-5.77</v>
      </c>
      <c r="I62" s="15">
        <f t="shared" si="26"/>
        <v>-5.71</v>
      </c>
      <c r="J62" s="15">
        <f t="shared" si="30"/>
        <v>-5.6671296296296303</v>
      </c>
      <c r="K62" s="15">
        <f t="shared" si="31"/>
        <v>4.287037037036967E-2</v>
      </c>
      <c r="L62" s="45">
        <f t="shared" si="29"/>
        <v>0.10287037037036928</v>
      </c>
      <c r="M62" s="16"/>
      <c r="N62" s="24">
        <f t="shared" si="0"/>
        <v>0.76789091190508552</v>
      </c>
      <c r="O62" s="24">
        <f t="shared" si="8"/>
        <v>-2.58</v>
      </c>
      <c r="P62" s="34"/>
      <c r="Q62" s="24"/>
      <c r="R62" s="11"/>
      <c r="T62" s="15">
        <f t="shared" si="5"/>
        <v>-106.0012887749577</v>
      </c>
      <c r="U62" s="15">
        <f t="shared" si="6"/>
        <v>-105.22792629827667</v>
      </c>
      <c r="V62" s="27">
        <f t="shared" si="20"/>
        <v>-4.8149999999999995</v>
      </c>
      <c r="W62" s="27">
        <f t="shared" si="13"/>
        <v>-5.4953333333333338</v>
      </c>
      <c r="X62" s="27">
        <f t="shared" si="22"/>
        <v>-5.1304245014245016</v>
      </c>
      <c r="Y62" s="15">
        <f t="shared" si="23"/>
        <v>0.36490883190883228</v>
      </c>
      <c r="Z62" s="45">
        <f t="shared" si="16"/>
        <v>-0.31542450142450207</v>
      </c>
      <c r="AA62" s="16"/>
      <c r="AB62" s="24">
        <f t="shared" si="24"/>
        <v>-0.30652289518841924</v>
      </c>
      <c r="AC62" s="24">
        <f t="shared" si="18"/>
        <v>-5.1100000000000003</v>
      </c>
      <c r="AD62" s="24"/>
      <c r="AE62" s="24"/>
      <c r="AF62" s="11"/>
    </row>
    <row r="63" spans="1:32" ht="12.75">
      <c r="A63" s="4">
        <v>-154</v>
      </c>
      <c r="B63" s="1">
        <v>-11.78</v>
      </c>
      <c r="C63" s="1">
        <v>-5.55</v>
      </c>
      <c r="F63" s="15">
        <f t="shared" si="2"/>
        <v>-152.91861234053181</v>
      </c>
      <c r="G63" s="15">
        <f t="shared" si="3"/>
        <v>-152.6608248483048</v>
      </c>
      <c r="H63" s="27">
        <f t="shared" si="25"/>
        <v>-5.87</v>
      </c>
      <c r="I63" s="15">
        <f t="shared" si="26"/>
        <v>-5.8933333333333335</v>
      </c>
      <c r="J63" s="15">
        <f t="shared" si="30"/>
        <v>-5.5635185185185181</v>
      </c>
      <c r="K63" s="15">
        <f t="shared" si="31"/>
        <v>0.32981481481481545</v>
      </c>
      <c r="L63" s="45">
        <f t="shared" si="29"/>
        <v>0.30648148148148202</v>
      </c>
      <c r="M63" s="16"/>
      <c r="N63" s="24">
        <f t="shared" si="0"/>
        <v>0.17648127206936728</v>
      </c>
      <c r="O63" s="24">
        <f t="shared" si="8"/>
        <v>-2.58</v>
      </c>
      <c r="P63" s="34"/>
      <c r="Q63" s="24"/>
      <c r="R63" s="11"/>
      <c r="T63" s="15">
        <f t="shared" si="5"/>
        <v>-104.45456382159566</v>
      </c>
      <c r="U63" s="15">
        <f t="shared" si="6"/>
        <v>-103.68120134491463</v>
      </c>
      <c r="V63" s="27">
        <f t="shared" si="20"/>
        <v>-5.181</v>
      </c>
      <c r="W63" s="27">
        <f t="shared" si="13"/>
        <v>-5.225888888888889</v>
      </c>
      <c r="X63" s="27">
        <f t="shared" si="22"/>
        <v>-5.0664245014245015</v>
      </c>
      <c r="Y63" s="15">
        <f t="shared" si="23"/>
        <v>0.15946438746438751</v>
      </c>
      <c r="Z63" s="45">
        <f t="shared" si="16"/>
        <v>0.11457549857549854</v>
      </c>
      <c r="AA63" s="16"/>
      <c r="AB63" s="24">
        <f t="shared" si="24"/>
        <v>-0.84665608673214354</v>
      </c>
      <c r="AC63" s="24">
        <f t="shared" si="18"/>
        <v>-5.1100000000000003</v>
      </c>
      <c r="AD63" s="24"/>
      <c r="AE63" s="24"/>
      <c r="AF63" s="11"/>
    </row>
    <row r="64" spans="1:32" ht="12.75">
      <c r="A64" s="4">
        <v>-153.6</v>
      </c>
      <c r="B64" s="1">
        <v>-11.74</v>
      </c>
      <c r="C64" s="1">
        <v>-5.49</v>
      </c>
      <c r="F64" s="15">
        <f t="shared" si="2"/>
        <v>-152.40303735607779</v>
      </c>
      <c r="G64" s="15">
        <f t="shared" si="3"/>
        <v>-152.14524986385078</v>
      </c>
      <c r="H64" s="27">
        <f t="shared" si="25"/>
        <v>-6.04</v>
      </c>
      <c r="I64" s="15">
        <f t="shared" si="26"/>
        <v>-5.8758333333333335</v>
      </c>
      <c r="J64" s="15">
        <f t="shared" si="30"/>
        <v>-5.4546296296296291</v>
      </c>
      <c r="K64" s="15">
        <f t="shared" si="31"/>
        <v>0.42120370370370441</v>
      </c>
      <c r="L64" s="45">
        <f t="shared" si="29"/>
        <v>0.58537037037037098</v>
      </c>
      <c r="M64" s="16"/>
      <c r="N64" s="24">
        <f t="shared" si="0"/>
        <v>-0.49750591633844932</v>
      </c>
      <c r="O64" s="24">
        <f t="shared" si="8"/>
        <v>-2.58</v>
      </c>
      <c r="P64" s="34"/>
      <c r="Q64" s="24"/>
      <c r="R64" s="11"/>
      <c r="T64" s="15">
        <f t="shared" si="5"/>
        <v>-102.90783886823361</v>
      </c>
      <c r="U64" s="15">
        <f t="shared" si="6"/>
        <v>-102.13447639155258</v>
      </c>
      <c r="V64" s="27">
        <f t="shared" si="20"/>
        <v>-5.6816666666666675</v>
      </c>
      <c r="W64" s="27">
        <f t="shared" si="13"/>
        <v>-5.2829401709401713</v>
      </c>
      <c r="X64" s="27">
        <f t="shared" si="22"/>
        <v>-5.0330911680911683</v>
      </c>
      <c r="Y64" s="15">
        <f t="shared" si="23"/>
        <v>0.24984900284900302</v>
      </c>
      <c r="Z64" s="45">
        <f t="shared" si="16"/>
        <v>0.64857549857549923</v>
      </c>
      <c r="AA64" s="16"/>
      <c r="AB64" s="24">
        <f t="shared" si="24"/>
        <v>-0.99062948575961784</v>
      </c>
      <c r="AC64" s="24">
        <f t="shared" si="18"/>
        <v>-5.1100000000000003</v>
      </c>
      <c r="AD64" s="24"/>
      <c r="AE64" s="24"/>
      <c r="AF64" s="11"/>
    </row>
    <row r="65" spans="1:32" ht="12.75">
      <c r="A65" s="4">
        <v>-153.19999999999999</v>
      </c>
      <c r="B65" s="1">
        <v>-11.71</v>
      </c>
      <c r="C65" s="1">
        <v>-5.77</v>
      </c>
      <c r="F65" s="15">
        <f t="shared" si="2"/>
        <v>-151.88746237162377</v>
      </c>
      <c r="G65" s="15">
        <f t="shared" si="3"/>
        <v>-151.62967487939676</v>
      </c>
      <c r="H65" s="27">
        <f t="shared" si="25"/>
        <v>-5.7175000000000002</v>
      </c>
      <c r="I65" s="15">
        <f t="shared" si="26"/>
        <v>-5.7213888888888889</v>
      </c>
      <c r="J65" s="15">
        <f t="shared" si="30"/>
        <v>-5.406574074074074</v>
      </c>
      <c r="K65" s="15">
        <f t="shared" si="31"/>
        <v>0.31481481481481488</v>
      </c>
      <c r="L65" s="45">
        <f t="shared" si="29"/>
        <v>0.31092592592592627</v>
      </c>
      <c r="M65" s="16"/>
      <c r="N65" s="24">
        <f t="shared" si="0"/>
        <v>-0.93870455732915525</v>
      </c>
      <c r="O65" s="24">
        <f t="shared" si="8"/>
        <v>-2.58</v>
      </c>
      <c r="P65" s="34"/>
      <c r="Q65" s="24"/>
      <c r="R65" s="11"/>
      <c r="T65" s="15">
        <f t="shared" si="5"/>
        <v>-101.36111391487157</v>
      </c>
      <c r="U65" s="15">
        <f t="shared" si="6"/>
        <v>-100.58775143819054</v>
      </c>
      <c r="V65" s="27">
        <f t="shared" si="20"/>
        <v>-4.9861538461538455</v>
      </c>
      <c r="W65" s="27">
        <f t="shared" si="13"/>
        <v>-4.970940170940171</v>
      </c>
      <c r="X65" s="27">
        <f t="shared" si="22"/>
        <v>-4.9025356125356137</v>
      </c>
      <c r="Y65" s="15">
        <f t="shared" si="23"/>
        <v>6.8404558404557392E-2</v>
      </c>
      <c r="Z65" s="45">
        <f t="shared" si="16"/>
        <v>8.3618233618231841E-2</v>
      </c>
      <c r="AA65" s="16"/>
      <c r="AB65" s="24">
        <f t="shared" si="24"/>
        <v>-0.67107633877978945</v>
      </c>
      <c r="AC65" s="24">
        <f t="shared" si="18"/>
        <v>-5.1100000000000003</v>
      </c>
      <c r="AD65" s="24"/>
      <c r="AE65" s="24"/>
      <c r="AF65" s="11"/>
    </row>
    <row r="66" spans="1:32" ht="12.75">
      <c r="A66" s="4">
        <v>-152.80000000000001</v>
      </c>
      <c r="B66" s="1">
        <v>-11.47</v>
      </c>
      <c r="C66" s="1">
        <v>-5.87</v>
      </c>
      <c r="F66" s="15">
        <f t="shared" si="2"/>
        <v>-151.37188738716975</v>
      </c>
      <c r="G66" s="15">
        <f t="shared" si="3"/>
        <v>-151.11409989494274</v>
      </c>
      <c r="H66" s="27">
        <f t="shared" si="25"/>
        <v>-5.4066666666666663</v>
      </c>
      <c r="I66" s="15">
        <f t="shared" si="26"/>
        <v>-5.2472222222222227</v>
      </c>
      <c r="J66" s="15">
        <f t="shared" si="30"/>
        <v>-5.3662037037037029</v>
      </c>
      <c r="K66" s="15">
        <f t="shared" si="31"/>
        <v>-0.11898148148148024</v>
      </c>
      <c r="L66" s="45">
        <f t="shared" si="29"/>
        <v>4.0462962962963367E-2</v>
      </c>
      <c r="M66" s="16"/>
      <c r="N66" s="24">
        <f t="shared" ref="N66:N129" si="32" xml:space="preserve"> SIN((2*PI()*(G66+O66)/4.64017486008615) + 5.828143046)</f>
        <v>-0.9406729034064536</v>
      </c>
      <c r="O66" s="24">
        <f t="shared" si="8"/>
        <v>-2.58</v>
      </c>
      <c r="P66" s="34"/>
      <c r="Q66" s="24"/>
      <c r="R66" s="11"/>
      <c r="T66" s="15">
        <f t="shared" si="5"/>
        <v>-99.814388961509522</v>
      </c>
      <c r="U66" s="15">
        <f t="shared" si="6"/>
        <v>-99.041026484828492</v>
      </c>
      <c r="V66" s="27">
        <f t="shared" si="20"/>
        <v>-4.2450000000000001</v>
      </c>
      <c r="W66" s="27">
        <f t="shared" si="13"/>
        <v>-4.4950512820512811</v>
      </c>
      <c r="X66" s="27">
        <f t="shared" si="22"/>
        <v>-4.6657454890788239</v>
      </c>
      <c r="Y66" s="15">
        <f t="shared" si="23"/>
        <v>-0.17069420702754279</v>
      </c>
      <c r="Z66" s="45">
        <f t="shared" si="16"/>
        <v>-0.42074548907882381</v>
      </c>
      <c r="AA66" s="16"/>
      <c r="AB66" s="24">
        <f t="shared" ref="AB66:AB97" si="33" xml:space="preserve"> SIN((2*PI()*(U66+AC66)/13.9205245802584) + 2.989911921)</f>
        <v>-3.7519114702148741E-2</v>
      </c>
      <c r="AC66" s="24">
        <f t="shared" si="18"/>
        <v>-5.1100000000000003</v>
      </c>
      <c r="AD66" s="24"/>
      <c r="AE66" s="24"/>
      <c r="AF66" s="11"/>
    </row>
    <row r="67" spans="1:32" ht="12.75">
      <c r="A67" s="4">
        <v>-152.4</v>
      </c>
      <c r="B67" s="1">
        <v>-11.91</v>
      </c>
      <c r="C67" s="1">
        <v>-6.15</v>
      </c>
      <c r="F67" s="15">
        <f t="shared" si="2"/>
        <v>-150.85631240271573</v>
      </c>
      <c r="G67" s="15">
        <f t="shared" si="3"/>
        <v>-150.59852491048872</v>
      </c>
      <c r="H67" s="27">
        <f t="shared" si="25"/>
        <v>-4.6174999999999997</v>
      </c>
      <c r="I67" s="15">
        <f t="shared" si="26"/>
        <v>-4.8447222222222228</v>
      </c>
      <c r="J67" s="15">
        <f t="shared" si="30"/>
        <v>-5.2806481481481482</v>
      </c>
      <c r="K67" s="15">
        <f t="shared" si="31"/>
        <v>-0.43592592592592538</v>
      </c>
      <c r="L67" s="45">
        <f t="shared" si="29"/>
        <v>-0.66314814814814849</v>
      </c>
      <c r="M67" s="16"/>
      <c r="N67" s="24">
        <f t="shared" si="32"/>
        <v>-0.50248994356507104</v>
      </c>
      <c r="O67" s="24">
        <f t="shared" si="8"/>
        <v>-2.58</v>
      </c>
      <c r="P67" s="34"/>
      <c r="Q67" s="24"/>
      <c r="R67" s="11"/>
      <c r="T67" s="15">
        <f t="shared" si="5"/>
        <v>-98.267664008147477</v>
      </c>
      <c r="U67" s="15">
        <f t="shared" si="6"/>
        <v>-97.494301531466448</v>
      </c>
      <c r="V67" s="27">
        <f t="shared" si="20"/>
        <v>-4.2539999999999996</v>
      </c>
      <c r="W67" s="27">
        <f t="shared" si="13"/>
        <v>-4.2796666666666665</v>
      </c>
      <c r="X67" s="27">
        <f t="shared" si="22"/>
        <v>-4.6182763532763538</v>
      </c>
      <c r="Y67" s="15">
        <f t="shared" si="23"/>
        <v>-0.33860968660968727</v>
      </c>
      <c r="Z67" s="45">
        <f t="shared" si="16"/>
        <v>-0.36427635327635421</v>
      </c>
      <c r="AA67" s="16"/>
      <c r="AB67" s="24">
        <f t="shared" si="33"/>
        <v>0.6135937201231294</v>
      </c>
      <c r="AC67" s="24">
        <f t="shared" si="18"/>
        <v>-5.1100000000000003</v>
      </c>
      <c r="AD67" s="24"/>
      <c r="AE67" s="24"/>
      <c r="AF67" s="11"/>
    </row>
    <row r="68" spans="1:32" ht="12.75">
      <c r="A68" s="4">
        <v>-152</v>
      </c>
      <c r="B68" s="1">
        <v>-11.74</v>
      </c>
      <c r="C68" s="1">
        <v>-5.93</v>
      </c>
      <c r="F68" s="15">
        <f t="shared" ref="F68:F131" si="34">F67+0.515574984454017</f>
        <v>-150.34073741826171</v>
      </c>
      <c r="G68" s="15">
        <f t="shared" ref="G68:G131" si="35">G67+0.515574984454017</f>
        <v>-150.0829499260347</v>
      </c>
      <c r="H68" s="27">
        <f t="shared" si="25"/>
        <v>-4.5100000000000007</v>
      </c>
      <c r="I68" s="15">
        <f t="shared" si="26"/>
        <v>-4.788333333333334</v>
      </c>
      <c r="J68" s="15">
        <f t="shared" si="30"/>
        <v>-5.1439814814814815</v>
      </c>
      <c r="K68" s="15">
        <f t="shared" si="31"/>
        <v>-0.35564814814814749</v>
      </c>
      <c r="L68" s="45">
        <f t="shared" si="29"/>
        <v>-0.63398148148148081</v>
      </c>
      <c r="M68" s="16"/>
      <c r="N68" s="24">
        <f t="shared" si="32"/>
        <v>0.17081364542408883</v>
      </c>
      <c r="O68" s="24">
        <f t="shared" si="8"/>
        <v>-2.58</v>
      </c>
      <c r="P68" s="34"/>
      <c r="Q68" s="24"/>
      <c r="R68" s="11"/>
      <c r="T68" s="15">
        <f t="shared" ref="T68:T131" si="36">T67+1.54672495336205</f>
        <v>-96.720939054785433</v>
      </c>
      <c r="U68" s="15">
        <f t="shared" ref="U68:U131" si="37">U67+1.54672495336205</f>
        <v>-95.947576578104403</v>
      </c>
      <c r="V68" s="27">
        <f t="shared" si="20"/>
        <v>-4.3400000000000007</v>
      </c>
      <c r="W68" s="27">
        <f t="shared" si="13"/>
        <v>-4.2413333333333334</v>
      </c>
      <c r="X68" s="27">
        <f t="shared" si="22"/>
        <v>-4.5266374643874645</v>
      </c>
      <c r="Y68" s="15">
        <f t="shared" si="23"/>
        <v>-0.2853041310541311</v>
      </c>
      <c r="Z68" s="45">
        <f t="shared" si="16"/>
        <v>-0.18663746438746376</v>
      </c>
      <c r="AA68" s="16"/>
      <c r="AB68" s="24">
        <f t="shared" si="33"/>
        <v>0.97759923396820736</v>
      </c>
      <c r="AC68" s="24">
        <f t="shared" si="18"/>
        <v>-5.1100000000000003</v>
      </c>
      <c r="AD68" s="24"/>
      <c r="AE68" s="24"/>
      <c r="AF68" s="11"/>
    </row>
    <row r="69" spans="1:32" ht="12.75">
      <c r="A69" s="4">
        <v>-151.85</v>
      </c>
      <c r="B69" s="1">
        <v>-11.79</v>
      </c>
      <c r="C69" s="1">
        <v>-5.62</v>
      </c>
      <c r="F69" s="15">
        <f t="shared" si="34"/>
        <v>-149.82516243380769</v>
      </c>
      <c r="G69" s="15">
        <f t="shared" si="35"/>
        <v>-149.56737494158068</v>
      </c>
      <c r="H69" s="27">
        <f t="shared" si="25"/>
        <v>-5.2374999999999998</v>
      </c>
      <c r="I69" s="15">
        <f t="shared" si="26"/>
        <v>-4.9580555555555561</v>
      </c>
      <c r="J69" s="15">
        <f t="shared" si="30"/>
        <v>-4.9900925925925925</v>
      </c>
      <c r="K69" s="15">
        <f t="shared" si="31"/>
        <v>-3.203703703703642E-2</v>
      </c>
      <c r="L69" s="45">
        <f t="shared" si="29"/>
        <v>0.2474074074074073</v>
      </c>
      <c r="M69" s="16"/>
      <c r="N69" s="24">
        <f t="shared" si="32"/>
        <v>0.76419163133708712</v>
      </c>
      <c r="O69" s="24">
        <f t="shared" si="8"/>
        <v>-2.58</v>
      </c>
      <c r="P69" s="34"/>
      <c r="Q69" s="24"/>
      <c r="R69" s="11"/>
      <c r="T69" s="15">
        <f t="shared" si="36"/>
        <v>-95.174214101423388</v>
      </c>
      <c r="U69" s="15">
        <f t="shared" si="37"/>
        <v>-94.400851624742359</v>
      </c>
      <c r="V69" s="27">
        <f t="shared" si="20"/>
        <v>-4.13</v>
      </c>
      <c r="W69" s="27">
        <f t="shared" si="13"/>
        <v>-4.2762962962962963</v>
      </c>
      <c r="X69" s="27">
        <f t="shared" si="22"/>
        <v>-4.3928411680911674</v>
      </c>
      <c r="Y69" s="15">
        <f t="shared" si="23"/>
        <v>-0.11654487179487116</v>
      </c>
      <c r="Z69" s="45">
        <f t="shared" si="16"/>
        <v>-0.26284116809116753</v>
      </c>
      <c r="AA69" s="16"/>
      <c r="AB69" s="24">
        <f t="shared" si="33"/>
        <v>0.88417520143429928</v>
      </c>
      <c r="AC69" s="24">
        <f t="shared" si="18"/>
        <v>-5.1100000000000003</v>
      </c>
      <c r="AD69" s="24"/>
      <c r="AE69" s="24"/>
      <c r="AF69" s="11"/>
    </row>
    <row r="70" spans="1:32" ht="12.75">
      <c r="A70" s="4">
        <v>-151.69999999999999</v>
      </c>
      <c r="B70" s="1">
        <v>-12.11</v>
      </c>
      <c r="C70" s="1">
        <v>-5.94</v>
      </c>
      <c r="F70" s="15">
        <f t="shared" si="34"/>
        <v>-149.30958744935367</v>
      </c>
      <c r="G70" s="15">
        <f t="shared" si="35"/>
        <v>-149.05179995712666</v>
      </c>
      <c r="H70" s="27">
        <f t="shared" si="25"/>
        <v>-5.1266666666666669</v>
      </c>
      <c r="I70" s="15">
        <f t="shared" si="26"/>
        <v>-5.1213888888888883</v>
      </c>
      <c r="J70" s="15">
        <f t="shared" si="30"/>
        <v>-4.8537037037037045</v>
      </c>
      <c r="K70" s="15">
        <f t="shared" si="31"/>
        <v>0.2676851851851838</v>
      </c>
      <c r="L70" s="45">
        <f t="shared" si="29"/>
        <v>0.27296296296296241</v>
      </c>
      <c r="M70" s="16"/>
      <c r="N70" s="24">
        <f t="shared" si="32"/>
        <v>0.99999585990353068</v>
      </c>
      <c r="O70" s="24">
        <f t="shared" si="8"/>
        <v>-2.58</v>
      </c>
      <c r="P70" s="34"/>
      <c r="Q70" s="24"/>
      <c r="R70" s="11"/>
      <c r="T70" s="15">
        <f t="shared" si="36"/>
        <v>-93.627489148061343</v>
      </c>
      <c r="U70" s="15">
        <f t="shared" si="37"/>
        <v>-92.854126671380314</v>
      </c>
      <c r="V70" s="27">
        <f t="shared" si="20"/>
        <v>-4.3588888888888881</v>
      </c>
      <c r="W70" s="27">
        <f t="shared" si="13"/>
        <v>-4.2922222222222217</v>
      </c>
      <c r="X70" s="27">
        <f t="shared" si="22"/>
        <v>-4.4091018518518519</v>
      </c>
      <c r="Y70" s="15">
        <f t="shared" si="23"/>
        <v>-0.11687962962963017</v>
      </c>
      <c r="Z70" s="45">
        <f t="shared" si="16"/>
        <v>-5.0212962962963736E-2</v>
      </c>
      <c r="AA70" s="16"/>
      <c r="AB70" s="24">
        <f t="shared" si="33"/>
        <v>0.37703576563648444</v>
      </c>
      <c r="AC70" s="24">
        <f t="shared" si="18"/>
        <v>-5.1100000000000003</v>
      </c>
      <c r="AD70" s="24"/>
      <c r="AE70" s="24"/>
      <c r="AF70" s="11"/>
    </row>
    <row r="71" spans="1:32" ht="12.75">
      <c r="A71" s="4">
        <v>-151.56</v>
      </c>
      <c r="B71" s="1">
        <v>-11.74</v>
      </c>
      <c r="C71" s="1">
        <v>-5.81</v>
      </c>
      <c r="F71" s="15">
        <f t="shared" si="34"/>
        <v>-148.79401246489965</v>
      </c>
      <c r="G71" s="15">
        <f t="shared" si="35"/>
        <v>-148.53622497267264</v>
      </c>
      <c r="H71" s="27">
        <f t="shared" si="25"/>
        <v>-5</v>
      </c>
      <c r="I71" s="15">
        <f t="shared" si="26"/>
        <v>-4.9222222222222216</v>
      </c>
      <c r="J71" s="15">
        <f t="shared" si="30"/>
        <v>-4.7462962962962969</v>
      </c>
      <c r="K71" s="15">
        <f t="shared" si="31"/>
        <v>0.17592592592592471</v>
      </c>
      <c r="L71" s="45">
        <f t="shared" si="29"/>
        <v>0.2537037037037031</v>
      </c>
      <c r="M71" s="16"/>
      <c r="N71" s="24">
        <f t="shared" si="32"/>
        <v>0.76789091190506298</v>
      </c>
      <c r="O71" s="24">
        <f t="shared" si="8"/>
        <v>-2.58</v>
      </c>
      <c r="P71" s="34"/>
      <c r="Q71" s="24"/>
      <c r="R71" s="11"/>
      <c r="T71" s="15">
        <f t="shared" si="36"/>
        <v>-92.080764194699299</v>
      </c>
      <c r="U71" s="15">
        <f t="shared" si="37"/>
        <v>-91.307401718018269</v>
      </c>
      <c r="V71" s="27">
        <f t="shared" si="20"/>
        <v>-4.3877777777777771</v>
      </c>
      <c r="W71" s="27">
        <f t="shared" si="13"/>
        <v>-4.3676388888888882</v>
      </c>
      <c r="X71" s="27">
        <f t="shared" si="22"/>
        <v>-4.5282685185185185</v>
      </c>
      <c r="Y71" s="15">
        <f t="shared" si="23"/>
        <v>-0.16062962962963034</v>
      </c>
      <c r="Z71" s="45">
        <f t="shared" si="16"/>
        <v>-0.14049074074074142</v>
      </c>
      <c r="AA71" s="16"/>
      <c r="AB71" s="24">
        <f t="shared" si="33"/>
        <v>-0.30652289518841902</v>
      </c>
      <c r="AC71" s="24">
        <f t="shared" si="18"/>
        <v>-5.1100000000000003</v>
      </c>
      <c r="AD71" s="24"/>
      <c r="AE71" s="24"/>
      <c r="AF71" s="11"/>
    </row>
    <row r="72" spans="1:32" ht="12.75">
      <c r="A72" s="4">
        <v>-151.41</v>
      </c>
      <c r="B72" s="1">
        <v>-11.7</v>
      </c>
      <c r="C72" s="1">
        <v>-5.5</v>
      </c>
      <c r="F72" s="15">
        <f t="shared" si="34"/>
        <v>-148.27843748044563</v>
      </c>
      <c r="G72" s="15">
        <f t="shared" si="35"/>
        <v>-148.02064998821862</v>
      </c>
      <c r="H72" s="27">
        <f t="shared" si="25"/>
        <v>-4.6399999999999997</v>
      </c>
      <c r="I72" s="15">
        <f t="shared" si="26"/>
        <v>-4.7650000000000006</v>
      </c>
      <c r="J72" s="15">
        <f t="shared" si="30"/>
        <v>-4.7010185185185192</v>
      </c>
      <c r="K72" s="15">
        <f t="shared" si="31"/>
        <v>6.3981481481481417E-2</v>
      </c>
      <c r="L72" s="45">
        <f t="shared" si="29"/>
        <v>-6.1018518518519471E-2</v>
      </c>
      <c r="M72" s="16"/>
      <c r="N72" s="24">
        <f t="shared" si="32"/>
        <v>0.17648127206936054</v>
      </c>
      <c r="O72" s="24">
        <f t="shared" si="8"/>
        <v>-2.58</v>
      </c>
      <c r="P72" s="34"/>
      <c r="Q72" s="24"/>
      <c r="R72" s="11"/>
      <c r="T72" s="15">
        <f t="shared" si="36"/>
        <v>-90.534039241337254</v>
      </c>
      <c r="U72" s="15">
        <f t="shared" si="37"/>
        <v>-89.760676764656225</v>
      </c>
      <c r="V72" s="27">
        <f t="shared" si="20"/>
        <v>-4.3562499999999993</v>
      </c>
      <c r="W72" s="27">
        <f t="shared" si="13"/>
        <v>-4.4071759259259258</v>
      </c>
      <c r="X72" s="27">
        <f t="shared" si="22"/>
        <v>-4.6278240740740735</v>
      </c>
      <c r="Y72" s="15">
        <f t="shared" si="23"/>
        <v>-0.2206481481481477</v>
      </c>
      <c r="Z72" s="45">
        <f t="shared" si="16"/>
        <v>-0.27157407407407419</v>
      </c>
      <c r="AA72" s="16"/>
      <c r="AB72" s="24">
        <f t="shared" si="33"/>
        <v>-0.84665608673214721</v>
      </c>
      <c r="AC72" s="24">
        <f t="shared" si="18"/>
        <v>-5.1100000000000003</v>
      </c>
      <c r="AD72" s="24"/>
      <c r="AF72" s="11"/>
    </row>
    <row r="73" spans="1:32" ht="12.75">
      <c r="A73" s="4">
        <v>-151.26</v>
      </c>
      <c r="B73" s="1">
        <v>-11.65</v>
      </c>
      <c r="C73" s="1">
        <v>-5.36</v>
      </c>
      <c r="F73" s="15">
        <f t="shared" si="34"/>
        <v>-147.76286249599161</v>
      </c>
      <c r="G73" s="15">
        <f t="shared" si="35"/>
        <v>-147.5050750037646</v>
      </c>
      <c r="H73" s="27">
        <f t="shared" si="25"/>
        <v>-4.6550000000000002</v>
      </c>
      <c r="I73" s="15">
        <f t="shared" si="26"/>
        <v>-4.5949999999999998</v>
      </c>
      <c r="J73" s="15">
        <f t="shared" si="30"/>
        <v>-4.7002777777777789</v>
      </c>
      <c r="K73" s="15">
        <f t="shared" si="31"/>
        <v>-0.10527777777777914</v>
      </c>
      <c r="L73" s="45">
        <f t="shared" si="29"/>
        <v>-4.5277777777778638E-2</v>
      </c>
      <c r="M73" s="16"/>
      <c r="N73" s="24">
        <f t="shared" si="32"/>
        <v>-0.4975059163384799</v>
      </c>
      <c r="O73" s="24">
        <f t="shared" si="8"/>
        <v>-2.58</v>
      </c>
      <c r="P73" s="34"/>
      <c r="Q73" s="24"/>
      <c r="R73" s="11"/>
      <c r="T73" s="15">
        <f t="shared" si="36"/>
        <v>-88.987314287975209</v>
      </c>
      <c r="U73" s="15">
        <f t="shared" si="37"/>
        <v>-88.21395181129418</v>
      </c>
      <c r="V73" s="27">
        <f t="shared" si="20"/>
        <v>-4.4775</v>
      </c>
      <c r="W73" s="27">
        <f t="shared" si="13"/>
        <v>-4.6554166666666665</v>
      </c>
      <c r="X73" s="27">
        <f t="shared" si="22"/>
        <v>-4.7353240740740734</v>
      </c>
      <c r="Y73" s="15">
        <f t="shared" si="23"/>
        <v>-7.9907407407406872E-2</v>
      </c>
      <c r="Z73" s="45">
        <f t="shared" si="16"/>
        <v>-0.25782407407407337</v>
      </c>
      <c r="AA73" s="16"/>
      <c r="AB73" s="24">
        <f t="shared" si="33"/>
        <v>-0.99062948575961784</v>
      </c>
      <c r="AC73" s="24">
        <f t="shared" si="18"/>
        <v>-5.1100000000000003</v>
      </c>
      <c r="AD73" s="24"/>
      <c r="AF73" s="11"/>
    </row>
    <row r="74" spans="1:32" ht="12.75">
      <c r="A74" s="4">
        <v>-151.11000000000001</v>
      </c>
      <c r="B74" s="1">
        <v>-11.52</v>
      </c>
      <c r="C74" s="1">
        <v>-5.54</v>
      </c>
      <c r="F74" s="15">
        <f t="shared" si="34"/>
        <v>-147.24728751153759</v>
      </c>
      <c r="G74" s="15">
        <f t="shared" si="35"/>
        <v>-146.98950001931058</v>
      </c>
      <c r="H74" s="27">
        <f t="shared" si="25"/>
        <v>-4.4900000000000011</v>
      </c>
      <c r="I74" s="15">
        <f t="shared" si="26"/>
        <v>-4.5283333333333333</v>
      </c>
      <c r="J74" s="15">
        <f t="shared" si="30"/>
        <v>-4.6761111111111111</v>
      </c>
      <c r="K74" s="15">
        <f t="shared" si="31"/>
        <v>-0.14777777777777779</v>
      </c>
      <c r="L74" s="45">
        <f t="shared" si="29"/>
        <v>-0.18611111111111001</v>
      </c>
      <c r="M74" s="16"/>
      <c r="N74" s="24">
        <f t="shared" si="32"/>
        <v>-0.93870455732916747</v>
      </c>
      <c r="O74" s="24">
        <f t="shared" si="8"/>
        <v>-2.58</v>
      </c>
      <c r="P74" s="34"/>
      <c r="Q74" s="24"/>
      <c r="R74" s="11"/>
      <c r="T74" s="15">
        <f t="shared" si="36"/>
        <v>-87.440589334613165</v>
      </c>
      <c r="U74" s="15">
        <f t="shared" si="37"/>
        <v>-86.667226857932135</v>
      </c>
      <c r="V74" s="27">
        <f t="shared" si="20"/>
        <v>-5.1325000000000003</v>
      </c>
      <c r="W74" s="27">
        <f t="shared" si="13"/>
        <v>-4.9758333333333331</v>
      </c>
      <c r="X74" s="27">
        <f t="shared" si="22"/>
        <v>-4.889768518518518</v>
      </c>
      <c r="Y74" s="15">
        <f t="shared" si="23"/>
        <v>8.6064814814815094E-2</v>
      </c>
      <c r="Z74" s="45">
        <f t="shared" si="16"/>
        <v>0.24273148148148227</v>
      </c>
      <c r="AA74" s="16"/>
      <c r="AB74" s="24">
        <f t="shared" si="33"/>
        <v>-0.67107633877978434</v>
      </c>
      <c r="AC74" s="24">
        <f t="shared" si="18"/>
        <v>-5.1100000000000003</v>
      </c>
      <c r="AD74" s="24"/>
      <c r="AF74" s="11"/>
    </row>
    <row r="75" spans="1:32" ht="12.75">
      <c r="A75" s="4">
        <v>-150.96</v>
      </c>
      <c r="B75" s="1">
        <v>-11.21</v>
      </c>
      <c r="C75" s="1">
        <v>-5.32</v>
      </c>
      <c r="F75" s="15">
        <f t="shared" si="34"/>
        <v>-146.73171252708357</v>
      </c>
      <c r="G75" s="15">
        <f t="shared" si="35"/>
        <v>-146.47392503485656</v>
      </c>
      <c r="H75" s="27">
        <f t="shared" si="25"/>
        <v>-4.4399999999999995</v>
      </c>
      <c r="I75" s="15">
        <f t="shared" si="26"/>
        <v>-4.38</v>
      </c>
      <c r="J75" s="15">
        <f t="shared" si="30"/>
        <v>-4.6482592592592589</v>
      </c>
      <c r="K75" s="15">
        <f t="shared" si="31"/>
        <v>-0.26825925925925898</v>
      </c>
      <c r="L75" s="45">
        <f t="shared" si="29"/>
        <v>-0.20825925925925937</v>
      </c>
      <c r="M75" s="16"/>
      <c r="N75" s="24">
        <f t="shared" si="32"/>
        <v>-0.94067290340644161</v>
      </c>
      <c r="O75" s="24">
        <f t="shared" ref="O75:O138" si="38">O74</f>
        <v>-2.58</v>
      </c>
      <c r="P75" s="34"/>
      <c r="Q75" s="24"/>
      <c r="R75" s="11"/>
      <c r="T75" s="15">
        <f t="shared" si="36"/>
        <v>-85.89386438125112</v>
      </c>
      <c r="U75" s="15">
        <f t="shared" si="37"/>
        <v>-85.120501904570091</v>
      </c>
      <c r="V75" s="27">
        <f t="shared" si="20"/>
        <v>-5.3174999999999999</v>
      </c>
      <c r="W75" s="27">
        <f t="shared" si="13"/>
        <v>-5.1999999999999993</v>
      </c>
      <c r="X75" s="27">
        <f t="shared" si="22"/>
        <v>-4.9993364197530861</v>
      </c>
      <c r="Y75" s="15">
        <f t="shared" si="23"/>
        <v>0.20066358024691322</v>
      </c>
      <c r="Z75" s="45">
        <f t="shared" si="16"/>
        <v>0.31816358024691382</v>
      </c>
      <c r="AA75" s="16"/>
      <c r="AB75" s="24">
        <f t="shared" si="33"/>
        <v>-3.7519114702156089E-2</v>
      </c>
      <c r="AC75" s="24">
        <f t="shared" si="18"/>
        <v>-5.1100000000000003</v>
      </c>
      <c r="AD75" s="24"/>
      <c r="AF75" s="11"/>
    </row>
    <row r="76" spans="1:32" ht="12.75">
      <c r="A76" s="4">
        <v>-150.82</v>
      </c>
      <c r="B76" s="1">
        <v>-11.97</v>
      </c>
      <c r="C76" s="1">
        <v>-4.38</v>
      </c>
      <c r="F76" s="15">
        <f t="shared" si="34"/>
        <v>-146.21613754262955</v>
      </c>
      <c r="G76" s="15">
        <f t="shared" si="35"/>
        <v>-145.95835005040254</v>
      </c>
      <c r="H76" s="27">
        <f t="shared" ref="H76:H139" si="39">AVERAGEIFS(Oxy,KyrBP,"&gt;"&amp;F76,KyrBP,"&lt;="&amp;F77)</f>
        <v>-4.21</v>
      </c>
      <c r="I76" s="15">
        <f t="shared" si="26"/>
        <v>-4.3844444444444441</v>
      </c>
      <c r="J76" s="15">
        <f t="shared" si="30"/>
        <v>-4.6040370370370365</v>
      </c>
      <c r="K76" s="15">
        <f t="shared" si="31"/>
        <v>-0.21959259259259234</v>
      </c>
      <c r="L76" s="45">
        <f t="shared" si="29"/>
        <v>-0.39403703703703652</v>
      </c>
      <c r="M76" s="16"/>
      <c r="N76" s="24">
        <f t="shared" si="32"/>
        <v>-0.50248994356504051</v>
      </c>
      <c r="O76" s="24">
        <f t="shared" si="38"/>
        <v>-2.58</v>
      </c>
      <c r="P76" s="34"/>
      <c r="Q76" s="24"/>
      <c r="R76" s="11"/>
      <c r="T76" s="15">
        <f t="shared" si="36"/>
        <v>-84.347139427889076</v>
      </c>
      <c r="U76" s="15">
        <f t="shared" si="37"/>
        <v>-83.573776951208046</v>
      </c>
      <c r="V76" s="27">
        <f t="shared" si="20"/>
        <v>-5.1499999999999995</v>
      </c>
      <c r="W76" s="27">
        <f t="shared" si="13"/>
        <v>-5.2583333333333329</v>
      </c>
      <c r="X76" s="27">
        <f t="shared" si="22"/>
        <v>-5.0075462962962956</v>
      </c>
      <c r="Y76" s="15">
        <f t="shared" si="23"/>
        <v>0.25078703703703731</v>
      </c>
      <c r="Z76" s="45">
        <f t="shared" si="16"/>
        <v>0.14245370370370392</v>
      </c>
      <c r="AA76" s="16"/>
      <c r="AB76" s="24">
        <f t="shared" si="33"/>
        <v>0.61359372012313473</v>
      </c>
      <c r="AC76" s="24">
        <f t="shared" si="18"/>
        <v>-5.1100000000000003</v>
      </c>
      <c r="AD76" s="24"/>
      <c r="AF76" s="11"/>
    </row>
    <row r="77" spans="1:32" ht="12.75">
      <c r="A77" s="4">
        <v>-150.66999999999999</v>
      </c>
      <c r="B77" s="1">
        <v>-11.85</v>
      </c>
      <c r="C77" s="1">
        <v>-5.19</v>
      </c>
      <c r="F77" s="15">
        <f t="shared" si="34"/>
        <v>-145.70056255817553</v>
      </c>
      <c r="G77" s="15">
        <f t="shared" si="35"/>
        <v>-145.44277506594852</v>
      </c>
      <c r="H77" s="27">
        <f t="shared" si="39"/>
        <v>-4.5033333333333339</v>
      </c>
      <c r="I77" s="15">
        <f t="shared" si="26"/>
        <v>-4.5777777777777784</v>
      </c>
      <c r="J77" s="15">
        <f t="shared" si="30"/>
        <v>-4.5435925925925922</v>
      </c>
      <c r="K77" s="15">
        <f t="shared" si="31"/>
        <v>3.4185185185186207E-2</v>
      </c>
      <c r="L77" s="45">
        <f t="shared" si="29"/>
        <v>-4.0259259259258329E-2</v>
      </c>
      <c r="M77" s="16"/>
      <c r="N77" s="24">
        <f t="shared" si="32"/>
        <v>0.17081364542412358</v>
      </c>
      <c r="O77" s="24">
        <f t="shared" si="38"/>
        <v>-2.58</v>
      </c>
      <c r="P77" s="34"/>
      <c r="Q77" s="24"/>
      <c r="R77" s="11"/>
      <c r="T77" s="15">
        <f t="shared" si="36"/>
        <v>-82.800414474527031</v>
      </c>
      <c r="U77" s="15">
        <f t="shared" si="37"/>
        <v>-82.027051997846002</v>
      </c>
      <c r="V77" s="27">
        <f t="shared" si="20"/>
        <v>-5.3075000000000001</v>
      </c>
      <c r="W77" s="27">
        <f t="shared" ref="W77:W129" si="40">AVERAGE(V76:V78)</f>
        <v>-5.3258333333333328</v>
      </c>
      <c r="X77" s="27">
        <f t="shared" si="22"/>
        <v>-5.0392962962962962</v>
      </c>
      <c r="Y77" s="15">
        <f t="shared" si="23"/>
        <v>0.28653703703703659</v>
      </c>
      <c r="Z77" s="45">
        <f t="shared" si="16"/>
        <v>0.26820370370370394</v>
      </c>
      <c r="AA77" s="16"/>
      <c r="AB77" s="24">
        <f t="shared" si="33"/>
        <v>0.97759923396820736</v>
      </c>
      <c r="AC77" s="24">
        <f t="shared" si="18"/>
        <v>-5.1100000000000003</v>
      </c>
      <c r="AD77" s="24"/>
      <c r="AF77" s="11"/>
    </row>
    <row r="78" spans="1:32" ht="12.75">
      <c r="A78" s="4">
        <v>-150.52000000000001</v>
      </c>
      <c r="B78" s="1">
        <v>-11.72</v>
      </c>
      <c r="C78" s="1">
        <v>-4.5599999999999996</v>
      </c>
      <c r="F78" s="15">
        <f t="shared" si="34"/>
        <v>-145.18498757372151</v>
      </c>
      <c r="G78" s="15">
        <f t="shared" si="35"/>
        <v>-144.9272000814945</v>
      </c>
      <c r="H78" s="27">
        <f t="shared" si="39"/>
        <v>-5.0200000000000005</v>
      </c>
      <c r="I78" s="15">
        <f t="shared" si="26"/>
        <v>-4.7997777777777779</v>
      </c>
      <c r="J78" s="15">
        <f t="shared" si="30"/>
        <v>-4.4663703703703694</v>
      </c>
      <c r="K78" s="15">
        <f t="shared" si="31"/>
        <v>0.33340740740740848</v>
      </c>
      <c r="L78" s="45">
        <f t="shared" si="29"/>
        <v>0.55362962962963103</v>
      </c>
      <c r="M78" s="16"/>
      <c r="N78" s="24">
        <f t="shared" si="32"/>
        <v>0.7641916313371282</v>
      </c>
      <c r="O78" s="24">
        <f t="shared" si="38"/>
        <v>-2.58</v>
      </c>
      <c r="P78" s="34"/>
      <c r="Q78" s="24"/>
      <c r="R78" s="11"/>
      <c r="T78" s="15">
        <f t="shared" si="36"/>
        <v>-81.253689521164986</v>
      </c>
      <c r="U78" s="15">
        <f t="shared" si="37"/>
        <v>-80.480327044483957</v>
      </c>
      <c r="V78" s="27">
        <f t="shared" si="20"/>
        <v>-5.52</v>
      </c>
      <c r="W78" s="27">
        <f t="shared" si="40"/>
        <v>-5.3908333333333331</v>
      </c>
      <c r="X78" s="27">
        <f t="shared" si="22"/>
        <v>-4.991141025641026</v>
      </c>
      <c r="Y78" s="15">
        <f t="shared" si="23"/>
        <v>0.39969230769230712</v>
      </c>
      <c r="Z78" s="45">
        <f t="shared" si="16"/>
        <v>0.52885897435897355</v>
      </c>
      <c r="AA78" s="16"/>
      <c r="AB78" s="24">
        <f t="shared" si="33"/>
        <v>0.88417520143429607</v>
      </c>
      <c r="AC78" s="24">
        <f t="shared" si="18"/>
        <v>-5.1100000000000003</v>
      </c>
      <c r="AD78" s="24"/>
      <c r="AF78" s="11"/>
    </row>
    <row r="79" spans="1:32" ht="12.75">
      <c r="A79" s="4">
        <v>-150.37</v>
      </c>
      <c r="B79" s="1">
        <v>-11.7</v>
      </c>
      <c r="C79" s="1">
        <v>-4.34</v>
      </c>
      <c r="F79" s="15">
        <f t="shared" si="34"/>
        <v>-144.66941258926749</v>
      </c>
      <c r="G79" s="15">
        <f t="shared" si="35"/>
        <v>-144.41162509704048</v>
      </c>
      <c r="H79" s="27">
        <f t="shared" si="39"/>
        <v>-4.8759999999999994</v>
      </c>
      <c r="I79" s="15">
        <f t="shared" si="26"/>
        <v>-4.8326666666666673</v>
      </c>
      <c r="J79" s="15">
        <f t="shared" si="30"/>
        <v>-4.3565555555555555</v>
      </c>
      <c r="K79" s="15">
        <f t="shared" si="31"/>
        <v>0.47611111111111182</v>
      </c>
      <c r="L79" s="45">
        <f t="shared" si="29"/>
        <v>0.51944444444444393</v>
      </c>
      <c r="M79" s="16"/>
      <c r="N79" s="24">
        <f t="shared" si="32"/>
        <v>0.99999585990353068</v>
      </c>
      <c r="O79" s="24">
        <f t="shared" si="38"/>
        <v>-2.58</v>
      </c>
      <c r="P79" s="34"/>
      <c r="Q79" s="24"/>
      <c r="R79" s="11"/>
      <c r="T79" s="15">
        <f t="shared" si="36"/>
        <v>-79.706964567802942</v>
      </c>
      <c r="U79" s="15">
        <f t="shared" si="37"/>
        <v>-78.933602091121912</v>
      </c>
      <c r="V79" s="27">
        <f t="shared" si="20"/>
        <v>-5.3449999999999998</v>
      </c>
      <c r="W79" s="27">
        <f t="shared" si="40"/>
        <v>-5.1088888888888881</v>
      </c>
      <c r="X79" s="27">
        <f t="shared" si="22"/>
        <v>-4.8722521367521363</v>
      </c>
      <c r="Y79" s="15">
        <f t="shared" si="23"/>
        <v>0.23663675213675184</v>
      </c>
      <c r="Z79" s="45">
        <f t="shared" si="16"/>
        <v>0.47274786324786344</v>
      </c>
      <c r="AA79" s="16"/>
      <c r="AB79" s="24">
        <f t="shared" si="33"/>
        <v>0.37703576563648467</v>
      </c>
      <c r="AC79" s="24">
        <f t="shared" si="18"/>
        <v>-5.1100000000000003</v>
      </c>
      <c r="AD79" s="24"/>
      <c r="AF79" s="11"/>
    </row>
    <row r="80" spans="1:32" ht="12.75">
      <c r="A80" s="4">
        <v>-150.22</v>
      </c>
      <c r="B80" s="1">
        <v>-11.94</v>
      </c>
      <c r="C80" s="1">
        <v>-4.6100000000000003</v>
      </c>
      <c r="F80" s="15">
        <f t="shared" si="34"/>
        <v>-144.15383760481348</v>
      </c>
      <c r="G80" s="15">
        <f t="shared" si="35"/>
        <v>-143.89605011258647</v>
      </c>
      <c r="H80" s="27">
        <f t="shared" si="39"/>
        <v>-4.6019999999999994</v>
      </c>
      <c r="I80" s="15">
        <f t="shared" si="26"/>
        <v>-4.5246666666666657</v>
      </c>
      <c r="J80" s="15">
        <f t="shared" si="30"/>
        <v>-4.2392222222222218</v>
      </c>
      <c r="K80" s="15">
        <f t="shared" si="31"/>
        <v>0.28544444444444395</v>
      </c>
      <c r="L80" s="45">
        <f t="shared" si="29"/>
        <v>0.36277777777777764</v>
      </c>
      <c r="M80" s="16"/>
      <c r="N80" s="24">
        <f t="shared" si="32"/>
        <v>0.76789091190504033</v>
      </c>
      <c r="O80" s="24">
        <f t="shared" si="38"/>
        <v>-2.58</v>
      </c>
      <c r="P80" s="34"/>
      <c r="Q80" s="24"/>
      <c r="R80" s="11"/>
      <c r="T80" s="15">
        <f t="shared" si="36"/>
        <v>-78.160239614440897</v>
      </c>
      <c r="U80" s="15">
        <f t="shared" si="37"/>
        <v>-77.386877137759868</v>
      </c>
      <c r="V80" s="27">
        <f t="shared" si="20"/>
        <v>-4.4616666666666669</v>
      </c>
      <c r="W80" s="27">
        <f t="shared" si="40"/>
        <v>-4.8162222222222226</v>
      </c>
      <c r="X80" s="27">
        <f t="shared" si="22"/>
        <v>-4.7009137529137526</v>
      </c>
      <c r="Y80" s="15">
        <f t="shared" si="23"/>
        <v>0.11530846930847005</v>
      </c>
      <c r="Z80" s="45">
        <f t="shared" ref="Z80:Z126" si="41">X80-V80</f>
        <v>-0.23924708624708568</v>
      </c>
      <c r="AA80" s="16"/>
      <c r="AB80" s="24">
        <f t="shared" si="33"/>
        <v>-0.30652289518842557</v>
      </c>
      <c r="AC80" s="24">
        <f t="shared" si="18"/>
        <v>-5.1100000000000003</v>
      </c>
      <c r="AD80" s="24"/>
      <c r="AF80" s="11"/>
    </row>
    <row r="81" spans="1:32" ht="12.75">
      <c r="A81" s="4">
        <v>-150.08000000000001</v>
      </c>
      <c r="B81" s="1">
        <v>-11.53</v>
      </c>
      <c r="C81" s="1">
        <v>-4.3499999999999996</v>
      </c>
      <c r="F81" s="15">
        <f t="shared" si="34"/>
        <v>-143.63826262035946</v>
      </c>
      <c r="G81" s="15">
        <f t="shared" si="35"/>
        <v>-143.38047512813245</v>
      </c>
      <c r="H81" s="27">
        <f t="shared" si="39"/>
        <v>-4.0959999999999992</v>
      </c>
      <c r="I81" s="15">
        <f t="shared" si="26"/>
        <v>-4.2193333333333323</v>
      </c>
      <c r="J81" s="15">
        <f t="shared" si="30"/>
        <v>-4.1309999999999993</v>
      </c>
      <c r="K81" s="15">
        <f t="shared" si="31"/>
        <v>8.8333333333332931E-2</v>
      </c>
      <c r="L81" s="45">
        <f t="shared" si="29"/>
        <v>-3.5000000000000142E-2</v>
      </c>
      <c r="M81" s="16"/>
      <c r="N81" s="24">
        <f t="shared" si="32"/>
        <v>0.17648127206932579</v>
      </c>
      <c r="O81" s="24">
        <f t="shared" si="38"/>
        <v>-2.58</v>
      </c>
      <c r="P81" s="34"/>
      <c r="Q81" s="24"/>
      <c r="R81" s="11"/>
      <c r="T81" s="15">
        <f t="shared" si="36"/>
        <v>-76.613514661078852</v>
      </c>
      <c r="U81" s="15">
        <f t="shared" si="37"/>
        <v>-75.840152184397823</v>
      </c>
      <c r="V81" s="27">
        <f t="shared" si="20"/>
        <v>-4.6420000000000003</v>
      </c>
      <c r="W81" s="27">
        <f t="shared" si="40"/>
        <v>-4.3825897435897438</v>
      </c>
      <c r="X81" s="27">
        <f t="shared" si="22"/>
        <v>-4.5179970862470862</v>
      </c>
      <c r="Y81" s="15">
        <f t="shared" si="23"/>
        <v>-0.13540734265734233</v>
      </c>
      <c r="Z81" s="45">
        <f t="shared" si="41"/>
        <v>0.12400291375291417</v>
      </c>
      <c r="AA81" s="16"/>
      <c r="AB81" s="24">
        <f t="shared" si="33"/>
        <v>-0.84665608673214332</v>
      </c>
      <c r="AC81" s="24">
        <f t="shared" ref="AC81:AC137" si="42">AC80</f>
        <v>-5.1100000000000003</v>
      </c>
      <c r="AD81" s="24"/>
      <c r="AF81" s="11"/>
    </row>
    <row r="82" spans="1:32" ht="12.75">
      <c r="A82" s="4">
        <v>-149.93</v>
      </c>
      <c r="B82" s="1">
        <v>-11.53</v>
      </c>
      <c r="C82" s="1">
        <v>-4.57</v>
      </c>
      <c r="F82" s="15">
        <f t="shared" si="34"/>
        <v>-143.12268763590544</v>
      </c>
      <c r="G82" s="15">
        <f t="shared" si="35"/>
        <v>-142.86490014367843</v>
      </c>
      <c r="H82" s="27">
        <f t="shared" si="39"/>
        <v>-3.9599999999999995</v>
      </c>
      <c r="I82" s="15">
        <f t="shared" si="26"/>
        <v>-3.8525555555555555</v>
      </c>
      <c r="J82" s="15">
        <f t="shared" si="30"/>
        <v>-3.9984074074074076</v>
      </c>
      <c r="K82" s="15">
        <f t="shared" si="31"/>
        <v>-0.14585185185185212</v>
      </c>
      <c r="L82" s="45">
        <f t="shared" si="29"/>
        <v>-3.8407407407408112E-2</v>
      </c>
      <c r="M82" s="16"/>
      <c r="N82" s="24">
        <f t="shared" si="32"/>
        <v>-0.49750591633853519</v>
      </c>
      <c r="O82" s="24">
        <f t="shared" si="38"/>
        <v>-2.58</v>
      </c>
      <c r="P82" s="34"/>
      <c r="Q82" s="24"/>
      <c r="R82" s="11"/>
      <c r="T82" s="15">
        <f t="shared" si="36"/>
        <v>-75.066789707716808</v>
      </c>
      <c r="U82" s="15">
        <f t="shared" si="37"/>
        <v>-74.293427231035778</v>
      </c>
      <c r="V82" s="27">
        <f t="shared" si="20"/>
        <v>-4.0441025641025634</v>
      </c>
      <c r="W82" s="27">
        <f t="shared" si="40"/>
        <v>-4.249534188034187</v>
      </c>
      <c r="X82" s="27">
        <f t="shared" si="22"/>
        <v>-4.310052641802641</v>
      </c>
      <c r="Y82" s="15">
        <f t="shared" si="23"/>
        <v>-6.0518453768453995E-2</v>
      </c>
      <c r="Z82" s="45">
        <f t="shared" si="41"/>
        <v>-0.26595007770007761</v>
      </c>
      <c r="AA82" s="16"/>
      <c r="AB82" s="24">
        <f t="shared" si="33"/>
        <v>-0.99062948575961696</v>
      </c>
      <c r="AC82" s="24">
        <f t="shared" si="42"/>
        <v>-5.1100000000000003</v>
      </c>
      <c r="AD82" s="24"/>
      <c r="AF82" s="11"/>
    </row>
    <row r="83" spans="1:32" ht="12.75">
      <c r="A83" s="4">
        <v>-149.78</v>
      </c>
      <c r="B83" s="1">
        <v>-11.96</v>
      </c>
      <c r="C83" s="1">
        <v>-4.88</v>
      </c>
      <c r="F83" s="15">
        <f t="shared" si="34"/>
        <v>-142.60711265145142</v>
      </c>
      <c r="G83" s="15">
        <f t="shared" si="35"/>
        <v>-142.34932515922441</v>
      </c>
      <c r="H83" s="27">
        <f t="shared" si="39"/>
        <v>-3.5016666666666665</v>
      </c>
      <c r="I83" s="15">
        <f t="shared" si="26"/>
        <v>-3.6152222222222221</v>
      </c>
      <c r="J83" s="15">
        <f t="shared" si="30"/>
        <v>-3.8158148148148143</v>
      </c>
      <c r="K83" s="15">
        <f t="shared" si="31"/>
        <v>-0.20059259259259221</v>
      </c>
      <c r="L83" s="45">
        <f t="shared" si="29"/>
        <v>-0.31414814814814784</v>
      </c>
      <c r="M83" s="16"/>
      <c r="N83" s="24">
        <f t="shared" si="32"/>
        <v>-0.93870455732917957</v>
      </c>
      <c r="O83" s="24">
        <f t="shared" si="38"/>
        <v>-2.58</v>
      </c>
      <c r="P83" s="34"/>
      <c r="Q83" s="24"/>
      <c r="R83" s="11"/>
      <c r="T83" s="15">
        <f t="shared" si="36"/>
        <v>-73.520064754354763</v>
      </c>
      <c r="U83" s="15">
        <f t="shared" si="37"/>
        <v>-72.746702277673734</v>
      </c>
      <c r="V83" s="27">
        <f t="shared" si="20"/>
        <v>-4.0624999999999991</v>
      </c>
      <c r="W83" s="27">
        <f t="shared" si="40"/>
        <v>-3.9606857031857028</v>
      </c>
      <c r="X83" s="27">
        <f t="shared" si="22"/>
        <v>-4.0541267158767162</v>
      </c>
      <c r="Y83" s="15">
        <f t="shared" si="23"/>
        <v>-9.3441012691013459E-2</v>
      </c>
      <c r="Z83" s="45">
        <f t="shared" si="41"/>
        <v>8.3732841232828648E-3</v>
      </c>
      <c r="AA83" s="16"/>
      <c r="AB83" s="24">
        <f t="shared" si="33"/>
        <v>-0.67107633877978456</v>
      </c>
      <c r="AC83" s="24">
        <f t="shared" si="42"/>
        <v>-5.1100000000000003</v>
      </c>
      <c r="AD83" s="24"/>
      <c r="AF83" s="11"/>
    </row>
    <row r="84" spans="1:32" ht="12.75">
      <c r="A84" s="4">
        <v>-149.63</v>
      </c>
      <c r="B84" s="1">
        <v>-11.93</v>
      </c>
      <c r="C84" s="1">
        <v>-5.26</v>
      </c>
      <c r="F84" s="15">
        <f t="shared" si="34"/>
        <v>-142.0915376669974</v>
      </c>
      <c r="G84" s="15">
        <f t="shared" si="35"/>
        <v>-141.83375017477039</v>
      </c>
      <c r="H84" s="27">
        <f t="shared" si="39"/>
        <v>-3.3840000000000003</v>
      </c>
      <c r="I84" s="15">
        <f t="shared" si="26"/>
        <v>-3.3738888888888887</v>
      </c>
      <c r="J84" s="15">
        <f t="shared" si="30"/>
        <v>-3.6287592592592586</v>
      </c>
      <c r="K84" s="15">
        <f t="shared" si="31"/>
        <v>-0.25487037037036986</v>
      </c>
      <c r="L84" s="45">
        <f t="shared" si="29"/>
        <v>-0.24475925925925823</v>
      </c>
      <c r="M84" s="16"/>
      <c r="N84" s="24">
        <f t="shared" si="32"/>
        <v>-0.94067290340643928</v>
      </c>
      <c r="O84" s="24">
        <f t="shared" si="38"/>
        <v>-2.58</v>
      </c>
      <c r="P84" s="34"/>
      <c r="Q84" s="24"/>
      <c r="R84" s="11"/>
      <c r="T84" s="15">
        <f t="shared" si="36"/>
        <v>-71.973339800992719</v>
      </c>
      <c r="U84" s="15">
        <f t="shared" si="37"/>
        <v>-71.199977324311689</v>
      </c>
      <c r="V84" s="27">
        <f t="shared" si="20"/>
        <v>-3.7754545454545454</v>
      </c>
      <c r="W84" s="27">
        <f t="shared" si="40"/>
        <v>-3.7805681818181811</v>
      </c>
      <c r="X84" s="27">
        <f t="shared" si="22"/>
        <v>-3.8529044936544938</v>
      </c>
      <c r="Y84" s="15">
        <f t="shared" si="23"/>
        <v>-7.2336311836312728E-2</v>
      </c>
      <c r="Z84" s="45">
        <f t="shared" si="41"/>
        <v>-7.7449948199948437E-2</v>
      </c>
      <c r="AA84" s="16"/>
      <c r="AB84" s="24">
        <f t="shared" si="33"/>
        <v>-3.7519114702149234E-2</v>
      </c>
      <c r="AC84" s="24">
        <f t="shared" si="42"/>
        <v>-5.1100000000000003</v>
      </c>
      <c r="AD84" s="24"/>
      <c r="AF84" s="11"/>
    </row>
    <row r="85" spans="1:32" ht="12.75">
      <c r="A85" s="4">
        <v>-149.5</v>
      </c>
      <c r="B85" s="1">
        <v>-11.38</v>
      </c>
      <c r="C85" s="1">
        <v>-5.47</v>
      </c>
      <c r="F85" s="15">
        <f t="shared" si="34"/>
        <v>-141.57596268254338</v>
      </c>
      <c r="G85" s="15">
        <f t="shared" si="35"/>
        <v>-141.31817519031637</v>
      </c>
      <c r="H85" s="27">
        <f t="shared" si="39"/>
        <v>-3.2359999999999998</v>
      </c>
      <c r="I85" s="15">
        <f t="shared" si="26"/>
        <v>-3.31</v>
      </c>
      <c r="J85" s="15">
        <f t="shared" si="30"/>
        <v>-3.4985370370370368</v>
      </c>
      <c r="K85" s="15">
        <f t="shared" si="31"/>
        <v>-0.18853703703703673</v>
      </c>
      <c r="L85" s="45">
        <f t="shared" si="29"/>
        <v>-0.26253703703703701</v>
      </c>
      <c r="M85" s="16"/>
      <c r="N85" s="24">
        <f t="shared" si="32"/>
        <v>-0.50248994356500998</v>
      </c>
      <c r="O85" s="24">
        <f t="shared" si="38"/>
        <v>-2.58</v>
      </c>
      <c r="P85" s="34"/>
      <c r="Q85" s="24"/>
      <c r="R85" s="11"/>
      <c r="T85" s="15">
        <f t="shared" si="36"/>
        <v>-70.426614847630674</v>
      </c>
      <c r="U85" s="15">
        <f t="shared" si="37"/>
        <v>-69.653252370949645</v>
      </c>
      <c r="V85" s="27">
        <f t="shared" si="20"/>
        <v>-3.5037500000000001</v>
      </c>
      <c r="W85" s="27">
        <f t="shared" si="40"/>
        <v>-3.5717348484848483</v>
      </c>
      <c r="X85" s="27">
        <f t="shared" si="22"/>
        <v>-3.7509415306915295</v>
      </c>
      <c r="Y85" s="15">
        <f t="shared" si="23"/>
        <v>-0.17920668220668112</v>
      </c>
      <c r="Z85" s="45">
        <f t="shared" si="41"/>
        <v>-0.24719153069152933</v>
      </c>
      <c r="AA85" s="16"/>
      <c r="AB85" s="24">
        <f t="shared" si="33"/>
        <v>0.61359372012313462</v>
      </c>
      <c r="AC85" s="24">
        <f t="shared" si="42"/>
        <v>-5.1100000000000003</v>
      </c>
      <c r="AD85" s="24"/>
      <c r="AF85" s="11"/>
    </row>
    <row r="86" spans="1:32" ht="12.75">
      <c r="A86" s="4">
        <v>-149.35</v>
      </c>
      <c r="B86" s="1">
        <v>-10.45</v>
      </c>
      <c r="C86" s="1">
        <v>-5.34</v>
      </c>
      <c r="F86" s="15">
        <f t="shared" si="34"/>
        <v>-141.06038769808936</v>
      </c>
      <c r="G86" s="15">
        <f t="shared" si="35"/>
        <v>-140.80260020586235</v>
      </c>
      <c r="H86" s="27">
        <f t="shared" si="39"/>
        <v>-3.31</v>
      </c>
      <c r="I86" s="15">
        <f t="shared" si="26"/>
        <v>-3.3075555555555556</v>
      </c>
      <c r="J86" s="15">
        <f t="shared" si="30"/>
        <v>-3.4078703703703699</v>
      </c>
      <c r="K86" s="15">
        <f t="shared" si="31"/>
        <v>-0.1003148148148143</v>
      </c>
      <c r="L86" s="45">
        <f t="shared" si="29"/>
        <v>-9.787037037036983E-2</v>
      </c>
      <c r="M86" s="16"/>
      <c r="N86" s="24">
        <f t="shared" si="32"/>
        <v>0.17081364542415836</v>
      </c>
      <c r="O86" s="24">
        <f t="shared" si="38"/>
        <v>-2.58</v>
      </c>
      <c r="P86" s="34"/>
      <c r="Q86" s="24"/>
      <c r="R86" s="11"/>
      <c r="T86" s="15">
        <f t="shared" si="36"/>
        <v>-68.879889894268629</v>
      </c>
      <c r="U86" s="15">
        <f t="shared" si="37"/>
        <v>-68.1065274175876</v>
      </c>
      <c r="V86" s="27">
        <f t="shared" ref="V86:V130" si="43">AVERAGEIFS(Oxy,KyrBP,"&gt;"&amp;T86,KyrBP,"&lt;="&amp;T87)</f>
        <v>-3.4359999999999999</v>
      </c>
      <c r="W86" s="27">
        <f t="shared" si="40"/>
        <v>-3.3854722222222224</v>
      </c>
      <c r="X86" s="27">
        <f t="shared" si="22"/>
        <v>-3.6522007899507898</v>
      </c>
      <c r="Y86" s="15">
        <f t="shared" si="23"/>
        <v>-0.26672856772856735</v>
      </c>
      <c r="Z86" s="45">
        <f t="shared" si="41"/>
        <v>-0.21620078995078984</v>
      </c>
      <c r="AA86" s="16"/>
      <c r="AB86" s="24">
        <f t="shared" si="33"/>
        <v>0.97759923396820725</v>
      </c>
      <c r="AC86" s="24">
        <f t="shared" si="42"/>
        <v>-5.1100000000000003</v>
      </c>
      <c r="AD86" s="24"/>
      <c r="AF86" s="11"/>
    </row>
    <row r="87" spans="1:32" ht="12.75">
      <c r="A87" s="4">
        <v>-149.19999999999999</v>
      </c>
      <c r="B87" s="1">
        <v>-11.13</v>
      </c>
      <c r="C87" s="1">
        <v>-5.29</v>
      </c>
      <c r="F87" s="15">
        <f t="shared" si="34"/>
        <v>-140.54481271363534</v>
      </c>
      <c r="G87" s="15">
        <f t="shared" si="35"/>
        <v>-140.28702522140833</v>
      </c>
      <c r="H87" s="27">
        <f t="shared" si="39"/>
        <v>-3.3766666666666665</v>
      </c>
      <c r="I87" s="15">
        <f t="shared" si="26"/>
        <v>-3.2930555555555556</v>
      </c>
      <c r="J87" s="15">
        <f t="shared" si="30"/>
        <v>-3.3823148148148148</v>
      </c>
      <c r="K87" s="15">
        <f t="shared" si="31"/>
        <v>-8.9259259259259149E-2</v>
      </c>
      <c r="L87" s="45">
        <f t="shared" si="29"/>
        <v>-5.6481481481482909E-3</v>
      </c>
      <c r="M87" s="16"/>
      <c r="N87" s="24">
        <f t="shared" si="32"/>
        <v>0.76419163133715096</v>
      </c>
      <c r="O87" s="24">
        <f t="shared" si="38"/>
        <v>-2.58</v>
      </c>
      <c r="P87" s="34"/>
      <c r="Q87" s="24"/>
      <c r="R87" s="11"/>
      <c r="T87" s="15">
        <f t="shared" si="36"/>
        <v>-67.333164940906585</v>
      </c>
      <c r="U87" s="15">
        <f t="shared" si="37"/>
        <v>-66.559802464225555</v>
      </c>
      <c r="V87" s="27">
        <f t="shared" si="43"/>
        <v>-3.2166666666666668</v>
      </c>
      <c r="W87" s="27">
        <f t="shared" si="40"/>
        <v>-3.3955555555555557</v>
      </c>
      <c r="X87" s="27">
        <f t="shared" si="22"/>
        <v>-3.6258029205094413</v>
      </c>
      <c r="Y87" s="15">
        <f t="shared" si="23"/>
        <v>-0.23024736495388565</v>
      </c>
      <c r="Z87" s="45">
        <f t="shared" si="41"/>
        <v>-0.40913625384277452</v>
      </c>
      <c r="AA87" s="16"/>
      <c r="AB87" s="24">
        <f t="shared" si="33"/>
        <v>0.88417520143429618</v>
      </c>
      <c r="AC87" s="24">
        <f t="shared" si="42"/>
        <v>-5.1100000000000003</v>
      </c>
      <c r="AD87" s="24"/>
      <c r="AF87" s="11"/>
    </row>
    <row r="88" spans="1:32" ht="12.75">
      <c r="A88" s="4">
        <v>-149.05000000000001</v>
      </c>
      <c r="B88" s="1">
        <v>-10.66</v>
      </c>
      <c r="C88" s="1">
        <v>-4.9400000000000004</v>
      </c>
      <c r="F88" s="15">
        <f t="shared" si="34"/>
        <v>-140.02923772918132</v>
      </c>
      <c r="G88" s="15">
        <f t="shared" si="35"/>
        <v>-139.77145023695431</v>
      </c>
      <c r="H88" s="27">
        <f t="shared" si="39"/>
        <v>-3.1925000000000003</v>
      </c>
      <c r="I88" s="15">
        <f t="shared" si="26"/>
        <v>-3.3330555555555557</v>
      </c>
      <c r="J88" s="15">
        <f t="shared" si="30"/>
        <v>-3.3999074074074076</v>
      </c>
      <c r="K88" s="15">
        <f t="shared" si="31"/>
        <v>-6.685185185185194E-2</v>
      </c>
      <c r="L88" s="45">
        <f t="shared" si="29"/>
        <v>-0.20740740740740726</v>
      </c>
      <c r="M88" s="16"/>
      <c r="N88" s="24">
        <f t="shared" si="32"/>
        <v>0.99999585990353079</v>
      </c>
      <c r="O88" s="24">
        <f t="shared" si="38"/>
        <v>-2.58</v>
      </c>
      <c r="P88" s="34"/>
      <c r="Q88" s="24"/>
      <c r="R88" s="11"/>
      <c r="T88" s="15">
        <f t="shared" si="36"/>
        <v>-65.78643998754454</v>
      </c>
      <c r="U88" s="15">
        <f t="shared" si="37"/>
        <v>-65.013077510863511</v>
      </c>
      <c r="V88" s="27">
        <f t="shared" si="43"/>
        <v>-3.5340000000000003</v>
      </c>
      <c r="W88" s="27">
        <f t="shared" si="40"/>
        <v>-3.4315555555555561</v>
      </c>
      <c r="X88" s="27">
        <f t="shared" ref="X88:X129" si="44">AVERAGE(V84:V92)</f>
        <v>-3.6049473649538868</v>
      </c>
      <c r="Y88" s="15">
        <f t="shared" ref="Y88:Y129" si="45">X88-W88</f>
        <v>-0.17339180939833065</v>
      </c>
      <c r="Z88" s="45">
        <f t="shared" si="41"/>
        <v>-7.0947364953886538E-2</v>
      </c>
      <c r="AA88" s="16"/>
      <c r="AB88" s="24">
        <f t="shared" si="33"/>
        <v>0.37703576563648161</v>
      </c>
      <c r="AC88" s="24">
        <f t="shared" si="42"/>
        <v>-5.1100000000000003</v>
      </c>
      <c r="AD88" s="24"/>
      <c r="AF88" s="11"/>
    </row>
    <row r="89" spans="1:32" ht="12.75">
      <c r="A89" s="4">
        <v>-148.9</v>
      </c>
      <c r="B89" s="1">
        <v>-10.89</v>
      </c>
      <c r="C89" s="1">
        <v>-5.15</v>
      </c>
      <c r="F89" s="15">
        <f t="shared" si="34"/>
        <v>-139.5136627447273</v>
      </c>
      <c r="G89" s="15">
        <f t="shared" si="35"/>
        <v>-139.25587525250029</v>
      </c>
      <c r="H89" s="27">
        <f t="shared" si="39"/>
        <v>-3.4299999999999997</v>
      </c>
      <c r="I89" s="15">
        <f t="shared" si="26"/>
        <v>-3.3008333333333333</v>
      </c>
      <c r="J89" s="15">
        <f t="shared" si="30"/>
        <v>-3.4241851851851854</v>
      </c>
      <c r="K89" s="15">
        <f t="shared" si="31"/>
        <v>-0.12335185185185216</v>
      </c>
      <c r="L89" s="45">
        <f t="shared" si="29"/>
        <v>5.8148148148142731E-3</v>
      </c>
      <c r="M89" s="16"/>
      <c r="N89" s="24">
        <f t="shared" si="32"/>
        <v>0.76789091190501779</v>
      </c>
      <c r="O89" s="24">
        <f t="shared" si="38"/>
        <v>-2.58</v>
      </c>
      <c r="P89" s="34"/>
      <c r="Q89" s="24"/>
      <c r="R89" s="11"/>
      <c r="T89" s="15">
        <f t="shared" si="36"/>
        <v>-64.239715034182495</v>
      </c>
      <c r="U89" s="15">
        <f t="shared" si="37"/>
        <v>-63.466352557501459</v>
      </c>
      <c r="V89" s="27">
        <f t="shared" si="43"/>
        <v>-3.5439999999999996</v>
      </c>
      <c r="W89" s="27">
        <f t="shared" si="40"/>
        <v>-3.6104444444444446</v>
      </c>
      <c r="X89" s="27">
        <f t="shared" si="44"/>
        <v>-3.5943203399872394</v>
      </c>
      <c r="Y89" s="15">
        <f t="shared" si="45"/>
        <v>1.6124104457205135E-2</v>
      </c>
      <c r="Z89" s="45">
        <f t="shared" si="41"/>
        <v>-5.0320339987239837E-2</v>
      </c>
      <c r="AA89" s="16"/>
      <c r="AB89" s="24">
        <f t="shared" si="33"/>
        <v>-0.30652289518841858</v>
      </c>
      <c r="AC89" s="24">
        <f t="shared" si="42"/>
        <v>-5.1100000000000003</v>
      </c>
      <c r="AD89" s="24"/>
      <c r="AF89" s="11"/>
    </row>
    <row r="90" spans="1:32" ht="12.75">
      <c r="A90" s="4">
        <v>-148.75</v>
      </c>
      <c r="B90" s="1">
        <v>-10.78</v>
      </c>
      <c r="C90" s="1">
        <v>-5.05</v>
      </c>
      <c r="F90" s="15">
        <f t="shared" si="34"/>
        <v>-138.99808776027328</v>
      </c>
      <c r="G90" s="15">
        <f t="shared" si="35"/>
        <v>-138.74030026804627</v>
      </c>
      <c r="H90" s="27">
        <f t="shared" si="39"/>
        <v>-3.28</v>
      </c>
      <c r="I90" s="15">
        <f t="shared" si="26"/>
        <v>-3.48</v>
      </c>
      <c r="J90" s="15">
        <f t="shared" si="30"/>
        <v>-3.4327777777777779</v>
      </c>
      <c r="K90" s="15">
        <f t="shared" si="31"/>
        <v>4.7222222222222054E-2</v>
      </c>
      <c r="L90" s="45">
        <f t="shared" si="29"/>
        <v>-0.15277777777777812</v>
      </c>
      <c r="M90" s="16"/>
      <c r="N90" s="24">
        <f t="shared" si="32"/>
        <v>0.17648127206926309</v>
      </c>
      <c r="O90" s="24">
        <f t="shared" si="38"/>
        <v>-2.58</v>
      </c>
      <c r="P90" s="34"/>
      <c r="Q90" s="24"/>
      <c r="R90" s="11"/>
      <c r="T90" s="15">
        <f t="shared" si="36"/>
        <v>-62.692990080820444</v>
      </c>
      <c r="U90" s="15">
        <f t="shared" si="37"/>
        <v>-61.919627604139407</v>
      </c>
      <c r="V90" s="27">
        <f t="shared" si="43"/>
        <v>-3.7533333333333334</v>
      </c>
      <c r="W90" s="27">
        <f t="shared" si="40"/>
        <v>-3.7012850241545894</v>
      </c>
      <c r="X90" s="27">
        <f t="shared" si="44"/>
        <v>-3.6173604634440295</v>
      </c>
      <c r="Y90" s="15">
        <f t="shared" si="45"/>
        <v>8.392456071055987E-2</v>
      </c>
      <c r="Z90" s="45">
        <f t="shared" si="41"/>
        <v>0.1359728698893039</v>
      </c>
      <c r="AA90" s="16"/>
      <c r="AB90" s="24">
        <f t="shared" si="33"/>
        <v>-0.84665608673214887</v>
      </c>
      <c r="AC90" s="24">
        <f t="shared" si="42"/>
        <v>-5.1100000000000003</v>
      </c>
      <c r="AD90" s="24"/>
      <c r="AF90" s="11"/>
    </row>
    <row r="91" spans="1:32" ht="12.75">
      <c r="A91" s="4">
        <v>-148.6</v>
      </c>
      <c r="B91" s="1">
        <v>-10.84</v>
      </c>
      <c r="C91" s="1">
        <v>-5.0599999999999996</v>
      </c>
      <c r="F91" s="15">
        <f t="shared" si="34"/>
        <v>-138.48251277581926</v>
      </c>
      <c r="G91" s="15">
        <f t="shared" si="35"/>
        <v>-138.22472528359225</v>
      </c>
      <c r="H91" s="27">
        <f t="shared" si="39"/>
        <v>-3.73</v>
      </c>
      <c r="I91" s="15">
        <f t="shared" si="26"/>
        <v>-3.5566666666666666</v>
      </c>
      <c r="J91" s="15">
        <f t="shared" si="30"/>
        <v>-3.4399999999999995</v>
      </c>
      <c r="K91" s="15">
        <f t="shared" si="31"/>
        <v>0.11666666666666714</v>
      </c>
      <c r="L91" s="45">
        <f t="shared" si="29"/>
        <v>0.29000000000000048</v>
      </c>
      <c r="M91" s="16"/>
      <c r="N91" s="24">
        <f t="shared" si="32"/>
        <v>-0.49750591633854113</v>
      </c>
      <c r="O91" s="24">
        <f t="shared" si="38"/>
        <v>-2.58</v>
      </c>
      <c r="P91" s="34"/>
      <c r="Q91" s="24"/>
      <c r="R91" s="11"/>
      <c r="T91" s="15">
        <f t="shared" si="36"/>
        <v>-61.146265127458392</v>
      </c>
      <c r="U91" s="15">
        <f t="shared" si="37"/>
        <v>-60.372902650777355</v>
      </c>
      <c r="V91" s="27">
        <f t="shared" si="43"/>
        <v>-3.8065217391304347</v>
      </c>
      <c r="W91" s="27">
        <f t="shared" si="40"/>
        <v>-3.8115516908212559</v>
      </c>
      <c r="X91" s="27">
        <f t="shared" si="44"/>
        <v>-3.677130304713871</v>
      </c>
      <c r="Y91" s="15">
        <f t="shared" si="45"/>
        <v>0.13442138610738485</v>
      </c>
      <c r="Z91" s="45">
        <f t="shared" si="41"/>
        <v>0.12939143441656364</v>
      </c>
      <c r="AA91" s="16"/>
      <c r="AB91" s="24">
        <f t="shared" si="33"/>
        <v>-0.9906294857596164</v>
      </c>
      <c r="AC91" s="24">
        <f t="shared" si="42"/>
        <v>-5.1100000000000003</v>
      </c>
      <c r="AD91" s="24"/>
      <c r="AF91" s="11"/>
    </row>
    <row r="92" spans="1:32" ht="12.75">
      <c r="A92" s="4">
        <v>-148.44999999999999</v>
      </c>
      <c r="B92" s="1">
        <v>-10.88</v>
      </c>
      <c r="C92" s="1">
        <v>-5.16</v>
      </c>
      <c r="F92" s="15">
        <f t="shared" si="34"/>
        <v>-137.96693779136524</v>
      </c>
      <c r="G92" s="15">
        <f t="shared" si="35"/>
        <v>-137.70915029913823</v>
      </c>
      <c r="H92" s="27">
        <f t="shared" si="39"/>
        <v>-3.66</v>
      </c>
      <c r="I92" s="15">
        <f t="shared" si="26"/>
        <v>-3.6641666666666666</v>
      </c>
      <c r="J92" s="15">
        <f t="shared" si="30"/>
        <v>-3.456296296296296</v>
      </c>
      <c r="K92" s="15">
        <f t="shared" si="31"/>
        <v>0.20787037037037059</v>
      </c>
      <c r="L92" s="45">
        <f t="shared" si="29"/>
        <v>0.20370370370370416</v>
      </c>
      <c r="M92" s="16"/>
      <c r="N92" s="24">
        <f t="shared" si="32"/>
        <v>-0.93870455732919178</v>
      </c>
      <c r="O92" s="24">
        <f t="shared" si="38"/>
        <v>-2.58</v>
      </c>
      <c r="P92" s="34"/>
      <c r="Q92" s="24"/>
      <c r="R92" s="11"/>
      <c r="T92" s="15">
        <f t="shared" si="36"/>
        <v>-59.59954017409634</v>
      </c>
      <c r="U92" s="15">
        <f t="shared" si="37"/>
        <v>-58.826177697415304</v>
      </c>
      <c r="V92" s="27">
        <f t="shared" si="43"/>
        <v>-3.8748</v>
      </c>
      <c r="W92" s="27">
        <f t="shared" si="40"/>
        <v>-3.7870443532950504</v>
      </c>
      <c r="X92" s="27">
        <f t="shared" si="44"/>
        <v>-3.7851197227032887</v>
      </c>
      <c r="Y92" s="15">
        <f t="shared" si="45"/>
        <v>1.9246305917617335E-3</v>
      </c>
      <c r="Z92" s="45">
        <f t="shared" si="41"/>
        <v>8.9680277296711353E-2</v>
      </c>
      <c r="AA92" s="16"/>
      <c r="AB92" s="24">
        <f t="shared" si="33"/>
        <v>-0.67107633877977946</v>
      </c>
      <c r="AC92" s="24">
        <f t="shared" si="42"/>
        <v>-5.1100000000000003</v>
      </c>
      <c r="AD92" s="24"/>
      <c r="AF92" s="11"/>
    </row>
    <row r="93" spans="1:32" ht="12.75">
      <c r="A93" s="4">
        <v>-148.30000000000001</v>
      </c>
      <c r="B93" s="1">
        <v>-10.53</v>
      </c>
      <c r="C93" s="1">
        <v>-4.7300000000000004</v>
      </c>
      <c r="F93" s="15">
        <f t="shared" si="34"/>
        <v>-137.45136280691122</v>
      </c>
      <c r="G93" s="15">
        <f t="shared" si="35"/>
        <v>-137.19357531468421</v>
      </c>
      <c r="H93" s="27">
        <f t="shared" si="39"/>
        <v>-3.6025</v>
      </c>
      <c r="I93" s="15">
        <f t="shared" si="26"/>
        <v>-3.5252777777777777</v>
      </c>
      <c r="J93" s="15">
        <f t="shared" si="30"/>
        <v>-3.6054629629629633</v>
      </c>
      <c r="K93" s="15">
        <f t="shared" si="31"/>
        <v>-8.0185185185185581E-2</v>
      </c>
      <c r="L93" s="45">
        <f t="shared" si="29"/>
        <v>-2.9629629629632781E-3</v>
      </c>
      <c r="M93" s="16"/>
      <c r="N93" s="24">
        <f t="shared" si="32"/>
        <v>-0.94067290340642729</v>
      </c>
      <c r="O93" s="24">
        <f t="shared" si="38"/>
        <v>-2.58</v>
      </c>
      <c r="P93" s="34"/>
      <c r="Q93" s="24"/>
      <c r="R93" s="11"/>
      <c r="T93" s="15">
        <f t="shared" si="36"/>
        <v>-58.052815220734288</v>
      </c>
      <c r="U93" s="15">
        <f t="shared" si="37"/>
        <v>-57.279452744053252</v>
      </c>
      <c r="V93" s="27">
        <f t="shared" si="43"/>
        <v>-3.6798113207547165</v>
      </c>
      <c r="W93" s="27">
        <f t="shared" si="40"/>
        <v>-3.755240810621943</v>
      </c>
      <c r="X93" s="27">
        <f t="shared" si="44"/>
        <v>-3.8076514687350342</v>
      </c>
      <c r="Y93" s="15">
        <f t="shared" si="45"/>
        <v>-5.2410658113091202E-2</v>
      </c>
      <c r="Z93" s="45">
        <f t="shared" si="41"/>
        <v>-0.12784014798031773</v>
      </c>
      <c r="AA93" s="16"/>
      <c r="AB93" s="24">
        <f t="shared" si="33"/>
        <v>-3.751911470213528E-2</v>
      </c>
      <c r="AC93" s="24">
        <f t="shared" si="42"/>
        <v>-5.1100000000000003</v>
      </c>
      <c r="AD93" s="24"/>
      <c r="AF93" s="11"/>
    </row>
    <row r="94" spans="1:32" ht="12.75">
      <c r="A94" s="4">
        <v>-148.15</v>
      </c>
      <c r="B94" s="1">
        <v>-10.33</v>
      </c>
      <c r="C94" s="1">
        <v>-4.6100000000000003</v>
      </c>
      <c r="F94" s="15">
        <f t="shared" si="34"/>
        <v>-136.9357878224572</v>
      </c>
      <c r="G94" s="15">
        <f t="shared" si="35"/>
        <v>-136.67800033023019</v>
      </c>
      <c r="H94" s="27">
        <f t="shared" si="39"/>
        <v>-3.313333333333333</v>
      </c>
      <c r="I94" s="15">
        <f t="shared" si="26"/>
        <v>-3.430277777777778</v>
      </c>
      <c r="J94" s="15">
        <f t="shared" si="30"/>
        <v>-3.7618518518518522</v>
      </c>
      <c r="K94" s="15">
        <f t="shared" si="31"/>
        <v>-0.33157407407407424</v>
      </c>
      <c r="L94" s="45">
        <f t="shared" si="29"/>
        <v>-0.4485185185185192</v>
      </c>
      <c r="M94" s="16"/>
      <c r="N94" s="24">
        <f t="shared" si="32"/>
        <v>-0.50248994356495491</v>
      </c>
      <c r="O94" s="24">
        <f t="shared" si="38"/>
        <v>-2.58</v>
      </c>
      <c r="P94" s="34"/>
      <c r="Q94" s="24"/>
      <c r="R94" s="11"/>
      <c r="T94" s="15">
        <f t="shared" si="36"/>
        <v>-56.506090267372237</v>
      </c>
      <c r="U94" s="15">
        <f t="shared" si="37"/>
        <v>-55.7327277906912</v>
      </c>
      <c r="V94" s="27">
        <f t="shared" si="43"/>
        <v>-3.7111111111111121</v>
      </c>
      <c r="W94" s="27">
        <f t="shared" si="40"/>
        <v>-3.7882836677647997</v>
      </c>
      <c r="X94" s="27">
        <f t="shared" si="44"/>
        <v>-3.8175100545936198</v>
      </c>
      <c r="Y94" s="15">
        <f t="shared" si="45"/>
        <v>-2.9226386828820061E-2</v>
      </c>
      <c r="Z94" s="45">
        <f t="shared" si="41"/>
        <v>-0.10639894348250767</v>
      </c>
      <c r="AA94" s="16"/>
      <c r="AB94" s="24">
        <f t="shared" si="33"/>
        <v>0.61359372012314839</v>
      </c>
      <c r="AC94" s="24">
        <f t="shared" si="42"/>
        <v>-5.1100000000000003</v>
      </c>
      <c r="AD94" s="24"/>
      <c r="AF94" s="11"/>
    </row>
    <row r="95" spans="1:32" ht="12.75">
      <c r="A95" s="4">
        <v>-148</v>
      </c>
      <c r="B95" s="1">
        <v>-9.92</v>
      </c>
      <c r="C95" s="1">
        <v>-4.47</v>
      </c>
      <c r="F95" s="15">
        <f t="shared" si="34"/>
        <v>-136.42021283800318</v>
      </c>
      <c r="G95" s="15">
        <f t="shared" si="35"/>
        <v>-136.16242534577617</v>
      </c>
      <c r="H95" s="27">
        <f t="shared" si="39"/>
        <v>-3.375</v>
      </c>
      <c r="I95" s="15">
        <f t="shared" si="26"/>
        <v>-3.4038888888888885</v>
      </c>
      <c r="J95" s="15">
        <f t="shared" si="30"/>
        <v>-3.9862962962962962</v>
      </c>
      <c r="K95" s="15">
        <f t="shared" si="31"/>
        <v>-0.58240740740740771</v>
      </c>
      <c r="L95" s="45">
        <f t="shared" si="29"/>
        <v>-0.61129629629629623</v>
      </c>
      <c r="M95" s="16"/>
      <c r="N95" s="24">
        <f t="shared" si="32"/>
        <v>0.17081364542419311</v>
      </c>
      <c r="O95" s="24">
        <f t="shared" si="38"/>
        <v>-2.58</v>
      </c>
      <c r="P95" s="34"/>
      <c r="Q95" s="24"/>
      <c r="R95" s="11"/>
      <c r="T95" s="15">
        <f t="shared" si="36"/>
        <v>-54.959365314010185</v>
      </c>
      <c r="U95" s="15">
        <f t="shared" si="37"/>
        <v>-54.186002837329148</v>
      </c>
      <c r="V95" s="27">
        <f t="shared" si="43"/>
        <v>-3.9739285714285706</v>
      </c>
      <c r="W95" s="27">
        <f t="shared" si="40"/>
        <v>-3.9578703703703706</v>
      </c>
      <c r="X95" s="27">
        <f t="shared" si="44"/>
        <v>-3.7888757953343606</v>
      </c>
      <c r="Y95" s="15">
        <f t="shared" si="45"/>
        <v>0.16899457503601001</v>
      </c>
      <c r="Z95" s="45">
        <f t="shared" si="41"/>
        <v>0.18505277609421</v>
      </c>
      <c r="AA95" s="16"/>
      <c r="AB95" s="24">
        <f t="shared" si="33"/>
        <v>0.97759923396821247</v>
      </c>
      <c r="AC95" s="24">
        <f t="shared" si="42"/>
        <v>-5.1100000000000003</v>
      </c>
      <c r="AD95" s="24"/>
      <c r="AF95" s="11"/>
    </row>
    <row r="96" spans="1:32" ht="12.75">
      <c r="A96" s="4">
        <v>-147.86000000000001</v>
      </c>
      <c r="B96" s="1">
        <v>-11</v>
      </c>
      <c r="C96" s="1">
        <v>-4.84</v>
      </c>
      <c r="F96" s="15">
        <f t="shared" si="34"/>
        <v>-135.90463785354916</v>
      </c>
      <c r="G96" s="15">
        <f t="shared" si="35"/>
        <v>-135.64685036132215</v>
      </c>
      <c r="H96" s="27">
        <f t="shared" si="39"/>
        <v>-3.5233333333333334</v>
      </c>
      <c r="I96" s="15">
        <f t="shared" si="26"/>
        <v>-3.8111111111111113</v>
      </c>
      <c r="J96" s="15">
        <f t="shared" si="30"/>
        <v>-4.1829629629629634</v>
      </c>
      <c r="K96" s="15">
        <f t="shared" si="31"/>
        <v>-0.3718518518518521</v>
      </c>
      <c r="L96" s="45">
        <f t="shared" si="29"/>
        <v>-0.65962962962963001</v>
      </c>
      <c r="M96" s="16"/>
      <c r="N96" s="24">
        <f t="shared" si="32"/>
        <v>0.7641916313371554</v>
      </c>
      <c r="O96" s="24">
        <f t="shared" si="38"/>
        <v>-2.58</v>
      </c>
      <c r="P96" s="34"/>
      <c r="Q96" s="24"/>
      <c r="R96" s="11"/>
      <c r="T96" s="15">
        <f t="shared" si="36"/>
        <v>-53.412640360648133</v>
      </c>
      <c r="U96" s="15">
        <f t="shared" si="37"/>
        <v>-52.639277883967097</v>
      </c>
      <c r="V96" s="27">
        <f t="shared" si="43"/>
        <v>-4.1885714285714286</v>
      </c>
      <c r="W96" s="27">
        <f t="shared" si="40"/>
        <v>-3.9664285714285712</v>
      </c>
      <c r="X96" s="27">
        <f t="shared" si="44"/>
        <v>-3.7061853456873894</v>
      </c>
      <c r="Y96" s="15">
        <f t="shared" si="45"/>
        <v>0.26024322574118175</v>
      </c>
      <c r="Z96" s="45">
        <f t="shared" si="41"/>
        <v>0.48238608288403917</v>
      </c>
      <c r="AA96" s="16"/>
      <c r="AB96" s="24">
        <f t="shared" si="33"/>
        <v>0.88417520143428463</v>
      </c>
      <c r="AC96" s="24">
        <f t="shared" si="42"/>
        <v>-5.1100000000000003</v>
      </c>
      <c r="AD96" s="24"/>
      <c r="AF96" s="11"/>
    </row>
    <row r="97" spans="1:32" ht="12.75">
      <c r="A97" s="4">
        <v>-147.71</v>
      </c>
      <c r="B97" s="1">
        <v>-10.74</v>
      </c>
      <c r="C97" s="1">
        <v>-4.74</v>
      </c>
      <c r="F97" s="15">
        <f t="shared" si="34"/>
        <v>-135.38906286909514</v>
      </c>
      <c r="G97" s="15">
        <f t="shared" si="35"/>
        <v>-135.13127537686813</v>
      </c>
      <c r="H97" s="27">
        <f t="shared" si="39"/>
        <v>-4.5350000000000001</v>
      </c>
      <c r="I97" s="15">
        <f t="shared" si="26"/>
        <v>-4.2986111111111116</v>
      </c>
      <c r="J97" s="15">
        <f t="shared" si="30"/>
        <v>-4.3762962962962959</v>
      </c>
      <c r="K97" s="15">
        <f t="shared" si="31"/>
        <v>-7.7685185185184302E-2</v>
      </c>
      <c r="L97" s="45">
        <f t="shared" si="29"/>
        <v>0.15870370370370424</v>
      </c>
      <c r="M97" s="16"/>
      <c r="N97" s="24">
        <f t="shared" si="32"/>
        <v>0.9999958599035309</v>
      </c>
      <c r="O97" s="24">
        <f t="shared" si="38"/>
        <v>-2.58</v>
      </c>
      <c r="P97" s="34"/>
      <c r="Q97" s="24"/>
      <c r="R97" s="11"/>
      <c r="T97" s="15">
        <f t="shared" si="36"/>
        <v>-51.865915407286082</v>
      </c>
      <c r="U97" s="15">
        <f t="shared" si="37"/>
        <v>-51.092552930605045</v>
      </c>
      <c r="V97" s="27">
        <f t="shared" si="43"/>
        <v>-3.7367857142857139</v>
      </c>
      <c r="W97" s="27">
        <f t="shared" si="40"/>
        <v>-3.8526948051948051</v>
      </c>
      <c r="X97" s="27">
        <f t="shared" si="44"/>
        <v>-3.6443557160577607</v>
      </c>
      <c r="Y97" s="15">
        <f t="shared" si="45"/>
        <v>0.20833908913704446</v>
      </c>
      <c r="Z97" s="45">
        <f t="shared" si="41"/>
        <v>9.2429998227953281E-2</v>
      </c>
      <c r="AA97" s="16"/>
      <c r="AB97" s="24">
        <f t="shared" si="33"/>
        <v>0.37703576563645552</v>
      </c>
      <c r="AC97" s="24">
        <f t="shared" si="42"/>
        <v>-5.1100000000000003</v>
      </c>
      <c r="AD97" s="24"/>
      <c r="AF97" s="11"/>
    </row>
    <row r="98" spans="1:32" ht="12.75">
      <c r="A98" s="4">
        <v>-147.56</v>
      </c>
      <c r="B98" s="1">
        <v>-10.34</v>
      </c>
      <c r="C98" s="1">
        <v>-4.93</v>
      </c>
      <c r="F98" s="15">
        <f t="shared" si="34"/>
        <v>-134.87348788464112</v>
      </c>
      <c r="G98" s="15">
        <f t="shared" si="35"/>
        <v>-134.61570039241411</v>
      </c>
      <c r="H98" s="27">
        <f t="shared" si="39"/>
        <v>-4.8375000000000004</v>
      </c>
      <c r="I98" s="15">
        <f t="shared" si="26"/>
        <v>-4.8908333333333331</v>
      </c>
      <c r="J98" s="15">
        <f t="shared" si="30"/>
        <v>-4.5060185185185198</v>
      </c>
      <c r="K98" s="15">
        <f t="shared" si="31"/>
        <v>0.38481481481481339</v>
      </c>
      <c r="L98" s="45">
        <f t="shared" si="29"/>
        <v>0.3314814814814806</v>
      </c>
      <c r="M98" s="16"/>
      <c r="N98" s="24">
        <f t="shared" si="32"/>
        <v>0.76789091190499514</v>
      </c>
      <c r="O98" s="24">
        <f t="shared" si="38"/>
        <v>-2.58</v>
      </c>
      <c r="P98" s="34"/>
      <c r="Q98" s="24"/>
      <c r="R98" s="11"/>
      <c r="T98" s="15">
        <f t="shared" si="36"/>
        <v>-50.31919045392403</v>
      </c>
      <c r="U98" s="15">
        <f t="shared" si="37"/>
        <v>-49.545827977242993</v>
      </c>
      <c r="V98" s="27">
        <f t="shared" si="43"/>
        <v>-3.6327272727272728</v>
      </c>
      <c r="W98" s="27">
        <f t="shared" si="40"/>
        <v>-3.6217126623376625</v>
      </c>
      <c r="X98" s="27">
        <f t="shared" si="44"/>
        <v>-3.6294560454977125</v>
      </c>
      <c r="Y98" s="15">
        <f t="shared" si="45"/>
        <v>-7.7433831600499659E-3</v>
      </c>
      <c r="Z98" s="45">
        <f t="shared" si="41"/>
        <v>3.2712272295603029E-3</v>
      </c>
      <c r="AA98" s="16"/>
      <c r="AB98" s="24">
        <f t="shared" ref="AB98:AB129" si="46" xml:space="preserve"> SIN((2*PI()*(U98+AC98)/13.9205245802584) + 2.989911921)</f>
        <v>-0.30652289518845216</v>
      </c>
      <c r="AC98" s="24">
        <f t="shared" si="42"/>
        <v>-5.1100000000000003</v>
      </c>
      <c r="AD98" s="24"/>
      <c r="AF98" s="11"/>
    </row>
    <row r="99" spans="1:32" ht="12.75">
      <c r="A99" s="4">
        <v>-147.41999999999999</v>
      </c>
      <c r="B99" s="1">
        <v>-10.26</v>
      </c>
      <c r="C99" s="1">
        <v>-4.51</v>
      </c>
      <c r="F99" s="15">
        <f t="shared" si="34"/>
        <v>-134.3579129001871</v>
      </c>
      <c r="G99" s="15">
        <f t="shared" si="35"/>
        <v>-134.10012540796009</v>
      </c>
      <c r="H99" s="27">
        <f t="shared" si="39"/>
        <v>-5.3</v>
      </c>
      <c r="I99" s="15">
        <f t="shared" si="26"/>
        <v>-5.2124999999999995</v>
      </c>
      <c r="J99" s="15">
        <f t="shared" si="30"/>
        <v>-4.7100925925925932</v>
      </c>
      <c r="K99" s="15">
        <f t="shared" si="31"/>
        <v>0.5024074074074063</v>
      </c>
      <c r="L99" s="45">
        <f t="shared" si="29"/>
        <v>0.58990740740740666</v>
      </c>
      <c r="M99" s="16"/>
      <c r="N99" s="24">
        <f t="shared" si="32"/>
        <v>0.17648127206922837</v>
      </c>
      <c r="O99" s="24">
        <f t="shared" si="38"/>
        <v>-2.58</v>
      </c>
      <c r="P99" s="34"/>
      <c r="Q99" s="24"/>
      <c r="R99" s="11"/>
      <c r="T99" s="15">
        <f t="shared" si="36"/>
        <v>-48.772465500561978</v>
      </c>
      <c r="U99" s="15">
        <f t="shared" si="37"/>
        <v>-47.999103023880942</v>
      </c>
      <c r="V99" s="27">
        <f t="shared" si="43"/>
        <v>-3.495625</v>
      </c>
      <c r="W99" s="27">
        <f t="shared" si="40"/>
        <v>-3.3968866550116554</v>
      </c>
      <c r="X99" s="27">
        <f t="shared" si="44"/>
        <v>-3.6165548109298111</v>
      </c>
      <c r="Y99" s="15">
        <f t="shared" si="45"/>
        <v>-0.21966815591815569</v>
      </c>
      <c r="Z99" s="45">
        <f t="shared" si="41"/>
        <v>-0.12092981092981114</v>
      </c>
      <c r="AA99" s="16"/>
      <c r="AB99" s="24">
        <f t="shared" si="46"/>
        <v>-0.84665608673216575</v>
      </c>
      <c r="AC99" s="24">
        <f t="shared" si="42"/>
        <v>-5.1100000000000003</v>
      </c>
      <c r="AD99" s="24"/>
      <c r="AF99" s="11"/>
    </row>
    <row r="100" spans="1:32" ht="12.75">
      <c r="A100" s="4">
        <v>-147.26</v>
      </c>
      <c r="B100" s="1">
        <v>-9.99</v>
      </c>
      <c r="C100" s="1">
        <v>-4.4400000000000004</v>
      </c>
      <c r="F100" s="15">
        <f t="shared" si="34"/>
        <v>-133.84233791573308</v>
      </c>
      <c r="G100" s="15">
        <f t="shared" si="35"/>
        <v>-133.58455042350607</v>
      </c>
      <c r="H100" s="27">
        <f t="shared" si="39"/>
        <v>-5.5</v>
      </c>
      <c r="I100" s="15">
        <f t="shared" si="26"/>
        <v>-5.4000000000000012</v>
      </c>
      <c r="J100" s="15">
        <f t="shared" si="30"/>
        <v>-4.9395370370370362</v>
      </c>
      <c r="K100" s="15">
        <f t="shared" si="31"/>
        <v>0.46046296296296507</v>
      </c>
      <c r="L100" s="45">
        <f t="shared" si="29"/>
        <v>0.56046296296296383</v>
      </c>
      <c r="M100" s="16"/>
      <c r="N100" s="24">
        <f t="shared" si="32"/>
        <v>-0.49750591633857172</v>
      </c>
      <c r="O100" s="24">
        <f t="shared" si="38"/>
        <v>-2.58</v>
      </c>
      <c r="P100" s="34"/>
      <c r="Q100" s="24"/>
      <c r="R100" s="11"/>
      <c r="T100" s="15">
        <f t="shared" si="36"/>
        <v>-47.225740547199926</v>
      </c>
      <c r="U100" s="15">
        <f t="shared" si="37"/>
        <v>-46.45237807051889</v>
      </c>
      <c r="V100" s="27">
        <f t="shared" si="43"/>
        <v>-3.0623076923076926</v>
      </c>
      <c r="W100" s="27">
        <f t="shared" si="40"/>
        <v>-3.2920886752136753</v>
      </c>
      <c r="X100" s="27">
        <f t="shared" si="44"/>
        <v>-3.5637108955858952</v>
      </c>
      <c r="Y100" s="15">
        <f t="shared" si="45"/>
        <v>-0.27162222037221984</v>
      </c>
      <c r="Z100" s="45">
        <f t="shared" si="41"/>
        <v>-0.50140320327820254</v>
      </c>
      <c r="AA100" s="16"/>
      <c r="AB100" s="24">
        <f t="shared" si="46"/>
        <v>-0.99062948575961207</v>
      </c>
      <c r="AC100" s="24">
        <f t="shared" si="42"/>
        <v>-5.1100000000000003</v>
      </c>
      <c r="AD100" s="24"/>
      <c r="AF100" s="11"/>
    </row>
    <row r="101" spans="1:32" ht="12.75">
      <c r="A101" s="4">
        <v>-147.12</v>
      </c>
      <c r="B101" s="1">
        <v>-10.130000000000001</v>
      </c>
      <c r="C101" s="1">
        <v>-4.6900000000000004</v>
      </c>
      <c r="F101" s="15">
        <f t="shared" si="34"/>
        <v>-133.32676293127906</v>
      </c>
      <c r="G101" s="15">
        <f t="shared" si="35"/>
        <v>-133.06897543905205</v>
      </c>
      <c r="H101" s="27">
        <f t="shared" si="39"/>
        <v>-5.4</v>
      </c>
      <c r="I101" s="15">
        <f t="shared" si="26"/>
        <v>-5.2233333333333336</v>
      </c>
      <c r="J101" s="15">
        <f t="shared" si="30"/>
        <v>-5.1591666666666667</v>
      </c>
      <c r="K101" s="15">
        <f t="shared" si="31"/>
        <v>6.4166666666666927E-2</v>
      </c>
      <c r="L101" s="45">
        <f t="shared" si="29"/>
        <v>0.24083333333333368</v>
      </c>
      <c r="M101" s="16"/>
      <c r="N101" s="24">
        <f t="shared" si="32"/>
        <v>-0.93870455732920388</v>
      </c>
      <c r="O101" s="24">
        <f t="shared" si="38"/>
        <v>-2.58</v>
      </c>
      <c r="P101" s="34"/>
      <c r="Q101" s="24"/>
      <c r="R101" s="11"/>
      <c r="T101" s="15">
        <f t="shared" si="36"/>
        <v>-45.679015593837875</v>
      </c>
      <c r="U101" s="15">
        <f t="shared" si="37"/>
        <v>-44.905653117156838</v>
      </c>
      <c r="V101" s="27">
        <f t="shared" si="43"/>
        <v>-3.3183333333333334</v>
      </c>
      <c r="W101" s="27">
        <f t="shared" si="40"/>
        <v>-3.3087851037851039</v>
      </c>
      <c r="X101" s="27">
        <f t="shared" si="44"/>
        <v>-3.4712770331520328</v>
      </c>
      <c r="Y101" s="15">
        <f t="shared" si="45"/>
        <v>-0.16249192936692891</v>
      </c>
      <c r="Z101" s="45">
        <f t="shared" si="41"/>
        <v>-0.15294369981869949</v>
      </c>
      <c r="AA101" s="16"/>
      <c r="AB101" s="24">
        <f t="shared" si="46"/>
        <v>-0.67107633877975592</v>
      </c>
      <c r="AC101" s="24">
        <f t="shared" si="42"/>
        <v>-5.1100000000000003</v>
      </c>
      <c r="AD101" s="24"/>
      <c r="AF101" s="11"/>
    </row>
    <row r="102" spans="1:32" ht="12.75">
      <c r="A102" s="4">
        <v>-146.97</v>
      </c>
      <c r="B102" s="1">
        <v>-9.9700000000000006</v>
      </c>
      <c r="C102" s="1">
        <v>-4.32</v>
      </c>
      <c r="F102" s="15">
        <f t="shared" si="34"/>
        <v>-132.81118794682504</v>
      </c>
      <c r="G102" s="15">
        <f t="shared" si="35"/>
        <v>-132.55340045459803</v>
      </c>
      <c r="H102" s="27">
        <f t="shared" si="39"/>
        <v>-4.7699999999999996</v>
      </c>
      <c r="I102" s="15">
        <f t="shared" si="26"/>
        <v>-5.1066666666666665</v>
      </c>
      <c r="J102" s="15">
        <f t="shared" si="30"/>
        <v>-5.256388888888889</v>
      </c>
      <c r="K102" s="15">
        <f t="shared" si="31"/>
        <v>-0.14972222222222253</v>
      </c>
      <c r="L102" s="45">
        <f t="shared" si="29"/>
        <v>-0.48638888888888943</v>
      </c>
      <c r="M102" s="16"/>
      <c r="N102" s="24">
        <f t="shared" si="32"/>
        <v>-0.94067290340640564</v>
      </c>
      <c r="O102" s="24">
        <f t="shared" si="38"/>
        <v>-2.58</v>
      </c>
      <c r="P102" s="34"/>
      <c r="Q102" s="24"/>
      <c r="R102" s="11"/>
      <c r="T102" s="15">
        <f t="shared" si="36"/>
        <v>-44.132290640475823</v>
      </c>
      <c r="U102" s="15">
        <f t="shared" si="37"/>
        <v>-43.358928163794786</v>
      </c>
      <c r="V102" s="27">
        <f t="shared" si="43"/>
        <v>-3.5457142857142858</v>
      </c>
      <c r="W102" s="27">
        <f t="shared" si="40"/>
        <v>-3.4863492063492063</v>
      </c>
      <c r="X102" s="27">
        <f t="shared" si="44"/>
        <v>-3.4571897315647315</v>
      </c>
      <c r="Y102" s="15">
        <f t="shared" si="45"/>
        <v>2.9159474784474781E-2</v>
      </c>
      <c r="Z102" s="45">
        <f t="shared" si="41"/>
        <v>8.8524554149554291E-2</v>
      </c>
      <c r="AA102" s="16"/>
      <c r="AB102" s="24">
        <f t="shared" si="46"/>
        <v>-3.7519114702103569E-2</v>
      </c>
      <c r="AC102" s="24">
        <f t="shared" si="42"/>
        <v>-5.1100000000000003</v>
      </c>
      <c r="AD102" s="24"/>
      <c r="AF102" s="11"/>
    </row>
    <row r="103" spans="1:32" ht="12.75">
      <c r="A103" s="4">
        <v>-146.82</v>
      </c>
      <c r="B103" s="1">
        <v>-10.029999999999999</v>
      </c>
      <c r="C103" s="1">
        <v>-4.46</v>
      </c>
      <c r="F103" s="15">
        <f t="shared" si="34"/>
        <v>-132.29561296237102</v>
      </c>
      <c r="G103" s="15">
        <f t="shared" si="35"/>
        <v>-132.03782547014401</v>
      </c>
      <c r="H103" s="27">
        <f t="shared" si="39"/>
        <v>-5.15</v>
      </c>
      <c r="I103" s="15">
        <f t="shared" si="26"/>
        <v>-5.12</v>
      </c>
      <c r="J103" s="15">
        <f t="shared" si="30"/>
        <v>-5.3477777777777771</v>
      </c>
      <c r="K103" s="15">
        <f t="shared" si="31"/>
        <v>-0.22777777777777697</v>
      </c>
      <c r="L103" s="45">
        <f t="shared" si="29"/>
        <v>-0.19777777777777672</v>
      </c>
      <c r="M103" s="16"/>
      <c r="N103" s="24">
        <f t="shared" si="32"/>
        <v>-0.50248994356494903</v>
      </c>
      <c r="O103" s="24">
        <f t="shared" si="38"/>
        <v>-2.58</v>
      </c>
      <c r="P103" s="34"/>
      <c r="Q103" s="24"/>
      <c r="R103" s="11"/>
      <c r="T103" s="15">
        <f t="shared" si="36"/>
        <v>-42.585565687113771</v>
      </c>
      <c r="U103" s="15">
        <f t="shared" si="37"/>
        <v>-41.812203210432735</v>
      </c>
      <c r="V103" s="27">
        <f t="shared" si="43"/>
        <v>-3.5949999999999993</v>
      </c>
      <c r="W103" s="27">
        <f t="shared" si="40"/>
        <v>-3.5463492063492059</v>
      </c>
      <c r="X103" s="27">
        <f t="shared" si="44"/>
        <v>-3.4252517806267808</v>
      </c>
      <c r="Y103" s="15">
        <f t="shared" si="45"/>
        <v>0.1210974257224251</v>
      </c>
      <c r="Z103" s="45">
        <f t="shared" si="41"/>
        <v>0.16974821937321849</v>
      </c>
      <c r="AA103" s="16"/>
      <c r="AB103" s="24">
        <f t="shared" si="46"/>
        <v>0.6135937201231707</v>
      </c>
      <c r="AC103" s="24">
        <f t="shared" si="42"/>
        <v>-5.1100000000000003</v>
      </c>
      <c r="AD103" s="24"/>
      <c r="AF103" s="11"/>
    </row>
    <row r="104" spans="1:32" ht="12.75">
      <c r="A104" s="4">
        <v>-146.66999999999999</v>
      </c>
      <c r="B104" s="1"/>
      <c r="C104" s="1">
        <v>-4.25</v>
      </c>
      <c r="F104" s="15">
        <f t="shared" si="34"/>
        <v>-131.780037977917</v>
      </c>
      <c r="G104" s="15">
        <f t="shared" si="35"/>
        <v>-131.52225048568999</v>
      </c>
      <c r="H104" s="27">
        <f t="shared" si="39"/>
        <v>-5.44</v>
      </c>
      <c r="I104" s="15">
        <f t="shared" ref="I104:I167" si="47">AVERAGE(H103:H105)</f>
        <v>-5.3633333333333333</v>
      </c>
      <c r="J104" s="15">
        <f t="shared" si="30"/>
        <v>-5.3999999999999995</v>
      </c>
      <c r="K104" s="15">
        <f t="shared" si="31"/>
        <v>-3.6666666666666181E-2</v>
      </c>
      <c r="L104" s="45">
        <f t="shared" ref="L104:L167" si="48">J104-H104</f>
        <v>4.0000000000000924E-2</v>
      </c>
      <c r="M104" s="16"/>
      <c r="N104" s="24">
        <f t="shared" si="32"/>
        <v>0.17081364542422789</v>
      </c>
      <c r="O104" s="24">
        <f t="shared" si="38"/>
        <v>-2.58</v>
      </c>
      <c r="P104" s="34"/>
      <c r="Q104" s="24"/>
      <c r="R104" s="11"/>
      <c r="T104" s="15">
        <f t="shared" si="36"/>
        <v>-41.038840733751719</v>
      </c>
      <c r="U104" s="15">
        <f t="shared" si="37"/>
        <v>-40.265478257070683</v>
      </c>
      <c r="V104" s="27">
        <f t="shared" si="43"/>
        <v>-3.4983333333333335</v>
      </c>
      <c r="W104" s="27">
        <f t="shared" si="40"/>
        <v>-3.4833333333333329</v>
      </c>
      <c r="X104" s="27">
        <f t="shared" si="44"/>
        <v>-3.3514323361823362</v>
      </c>
      <c r="Y104" s="15">
        <f t="shared" si="45"/>
        <v>0.13190099715099679</v>
      </c>
      <c r="Z104" s="45">
        <f t="shared" si="41"/>
        <v>0.14690099715099736</v>
      </c>
      <c r="AA104" s="16"/>
      <c r="AB104" s="24">
        <f t="shared" si="46"/>
        <v>0.97759923396821835</v>
      </c>
      <c r="AC104" s="24">
        <f t="shared" si="42"/>
        <v>-5.1100000000000003</v>
      </c>
      <c r="AD104" s="24"/>
      <c r="AF104" s="11"/>
    </row>
    <row r="105" spans="1:32" ht="12.75">
      <c r="A105" s="4">
        <v>-146.5</v>
      </c>
      <c r="B105" s="1">
        <v>-9.84</v>
      </c>
      <c r="C105" s="1">
        <v>-4.63</v>
      </c>
      <c r="F105" s="15">
        <f t="shared" si="34"/>
        <v>-131.26446299346298</v>
      </c>
      <c r="G105" s="15">
        <f t="shared" si="35"/>
        <v>-131.00667550123597</v>
      </c>
      <c r="H105" s="27">
        <f t="shared" si="39"/>
        <v>-5.5</v>
      </c>
      <c r="I105" s="15">
        <f t="shared" si="47"/>
        <v>-5.45</v>
      </c>
      <c r="J105" s="15">
        <f t="shared" si="30"/>
        <v>-5.4015555555555554</v>
      </c>
      <c r="K105" s="15">
        <f t="shared" si="31"/>
        <v>4.8444444444444734E-2</v>
      </c>
      <c r="L105" s="45">
        <f t="shared" si="48"/>
        <v>9.8444444444444557E-2</v>
      </c>
      <c r="M105" s="16"/>
      <c r="N105" s="24">
        <f t="shared" si="32"/>
        <v>0.76419163133717816</v>
      </c>
      <c r="O105" s="24">
        <f t="shared" si="38"/>
        <v>-2.58</v>
      </c>
      <c r="P105" s="34"/>
      <c r="Q105" s="24"/>
      <c r="R105" s="11"/>
      <c r="T105" s="15">
        <f t="shared" si="36"/>
        <v>-39.492115780389668</v>
      </c>
      <c r="U105" s="15">
        <f t="shared" si="37"/>
        <v>-38.718753303708631</v>
      </c>
      <c r="V105" s="27">
        <f t="shared" si="43"/>
        <v>-3.3566666666666669</v>
      </c>
      <c r="W105" s="27">
        <f t="shared" si="40"/>
        <v>-3.4883333333333333</v>
      </c>
      <c r="X105" s="27">
        <f t="shared" si="44"/>
        <v>-3.3499413580246915</v>
      </c>
      <c r="Y105" s="15">
        <f t="shared" si="45"/>
        <v>0.13839197530864178</v>
      </c>
      <c r="Z105" s="45">
        <f t="shared" si="41"/>
        <v>6.7253086419754027E-3</v>
      </c>
      <c r="AA105" s="16"/>
      <c r="AB105" s="24">
        <f t="shared" si="46"/>
        <v>0.88417520143426986</v>
      </c>
      <c r="AC105" s="24">
        <f t="shared" si="42"/>
        <v>-5.1100000000000003</v>
      </c>
      <c r="AD105" s="24"/>
      <c r="AF105" s="11"/>
    </row>
    <row r="106" spans="1:32" ht="12.75">
      <c r="A106" s="4">
        <v>-146.38</v>
      </c>
      <c r="B106" s="1">
        <v>-9.92</v>
      </c>
      <c r="C106" s="1">
        <v>-4.47</v>
      </c>
      <c r="F106" s="15">
        <f t="shared" si="34"/>
        <v>-130.74888800900897</v>
      </c>
      <c r="G106" s="15">
        <f t="shared" si="35"/>
        <v>-130.49110051678196</v>
      </c>
      <c r="H106" s="27">
        <f t="shared" si="39"/>
        <v>-5.41</v>
      </c>
      <c r="I106" s="15">
        <f t="shared" si="47"/>
        <v>-5.5233333333333334</v>
      </c>
      <c r="J106" s="15">
        <f t="shared" si="30"/>
        <v>-5.4489166666666673</v>
      </c>
      <c r="K106" s="15">
        <f t="shared" si="31"/>
        <v>7.4416666666666131E-2</v>
      </c>
      <c r="L106" s="45">
        <f t="shared" si="48"/>
        <v>-3.8916666666667155E-2</v>
      </c>
      <c r="M106" s="16"/>
      <c r="N106" s="24">
        <f t="shared" si="32"/>
        <v>0.99999585990353101</v>
      </c>
      <c r="O106" s="24">
        <f t="shared" si="38"/>
        <v>-2.58</v>
      </c>
      <c r="P106" s="34"/>
      <c r="Q106" s="24"/>
      <c r="R106" s="11"/>
      <c r="T106" s="15">
        <f t="shared" si="36"/>
        <v>-37.945390827027616</v>
      </c>
      <c r="U106" s="15">
        <f t="shared" si="37"/>
        <v>-37.172028350346579</v>
      </c>
      <c r="V106" s="27">
        <f t="shared" si="43"/>
        <v>-3.61</v>
      </c>
      <c r="W106" s="27">
        <f t="shared" si="40"/>
        <v>-3.4373174603174608</v>
      </c>
      <c r="X106" s="27">
        <f t="shared" si="44"/>
        <v>-3.3001265432098768</v>
      </c>
      <c r="Y106" s="15">
        <f t="shared" si="45"/>
        <v>0.13719091710758402</v>
      </c>
      <c r="Z106" s="45">
        <f t="shared" si="41"/>
        <v>0.30987345679012313</v>
      </c>
      <c r="AA106" s="16"/>
      <c r="AB106" s="24">
        <f t="shared" si="46"/>
        <v>0.37703576563642943</v>
      </c>
      <c r="AC106" s="24">
        <f t="shared" si="42"/>
        <v>-5.1100000000000003</v>
      </c>
      <c r="AD106" s="24"/>
      <c r="AF106" s="11"/>
    </row>
    <row r="107" spans="1:32" ht="12.75">
      <c r="A107" s="4">
        <v>-146.22999999999999</v>
      </c>
      <c r="B107" s="1">
        <v>-9.93</v>
      </c>
      <c r="C107" s="1">
        <v>-4.41</v>
      </c>
      <c r="F107" s="15">
        <f t="shared" si="34"/>
        <v>-130.23331302455495</v>
      </c>
      <c r="G107" s="15">
        <f t="shared" si="35"/>
        <v>-129.97552553232794</v>
      </c>
      <c r="H107" s="27">
        <f t="shared" si="39"/>
        <v>-5.66</v>
      </c>
      <c r="I107" s="15">
        <f t="shared" si="47"/>
        <v>-5.6133333333333333</v>
      </c>
      <c r="J107" s="15">
        <f t="shared" si="30"/>
        <v>-5.7408611111111121</v>
      </c>
      <c r="K107" s="15">
        <f t="shared" si="31"/>
        <v>-0.12752777777777879</v>
      </c>
      <c r="L107" s="45">
        <f t="shared" si="48"/>
        <v>-8.0861111111111938E-2</v>
      </c>
      <c r="M107" s="16"/>
      <c r="N107" s="24">
        <f t="shared" si="32"/>
        <v>0.7678909119049725</v>
      </c>
      <c r="O107" s="24">
        <f t="shared" si="38"/>
        <v>-2.58</v>
      </c>
      <c r="P107" s="34"/>
      <c r="Q107" s="24"/>
      <c r="R107" s="11"/>
      <c r="T107" s="15">
        <f t="shared" si="36"/>
        <v>-36.398665873665564</v>
      </c>
      <c r="U107" s="15">
        <f t="shared" si="37"/>
        <v>-35.625303396984528</v>
      </c>
      <c r="V107" s="27">
        <f t="shared" si="43"/>
        <v>-3.3452857142857155</v>
      </c>
      <c r="W107" s="27">
        <f t="shared" si="40"/>
        <v>-3.262178571428572</v>
      </c>
      <c r="X107" s="27">
        <f t="shared" si="44"/>
        <v>-3.2400471781305118</v>
      </c>
      <c r="Y107" s="15">
        <f t="shared" si="45"/>
        <v>2.2131393298060242E-2</v>
      </c>
      <c r="Z107" s="45">
        <f t="shared" si="41"/>
        <v>0.10523853615520373</v>
      </c>
      <c r="AA107" s="16"/>
      <c r="AB107" s="24">
        <f t="shared" si="46"/>
        <v>-0.30652289518847897</v>
      </c>
      <c r="AC107" s="24">
        <f t="shared" si="42"/>
        <v>-5.1100000000000003</v>
      </c>
      <c r="AD107" s="24"/>
      <c r="AF107" s="11"/>
    </row>
    <row r="108" spans="1:32" ht="12.75">
      <c r="A108" s="4">
        <v>-146.1</v>
      </c>
      <c r="B108" s="1">
        <v>-9.98</v>
      </c>
      <c r="C108" s="1">
        <v>-4.29</v>
      </c>
      <c r="F108" s="15">
        <f t="shared" si="34"/>
        <v>-129.71773804010093</v>
      </c>
      <c r="G108" s="15">
        <f t="shared" si="35"/>
        <v>-129.45995054787392</v>
      </c>
      <c r="H108" s="27">
        <f t="shared" si="39"/>
        <v>-5.77</v>
      </c>
      <c r="I108" s="15">
        <f t="shared" si="47"/>
        <v>-5.6479999999999997</v>
      </c>
      <c r="J108" s="15">
        <f t="shared" si="30"/>
        <v>-6.0408611111111119</v>
      </c>
      <c r="K108" s="15">
        <f t="shared" si="31"/>
        <v>-0.39286111111111222</v>
      </c>
      <c r="L108" s="45">
        <f t="shared" si="48"/>
        <v>-0.27086111111111233</v>
      </c>
      <c r="M108" s="16"/>
      <c r="N108" s="24">
        <f t="shared" si="32"/>
        <v>0.17648127206919365</v>
      </c>
      <c r="O108" s="24">
        <f t="shared" si="38"/>
        <v>-2.58</v>
      </c>
      <c r="P108" s="34"/>
      <c r="Q108" s="24"/>
      <c r="R108" s="11"/>
      <c r="T108" s="15">
        <f t="shared" si="36"/>
        <v>-34.851940920303512</v>
      </c>
      <c r="U108" s="15">
        <f t="shared" si="37"/>
        <v>-34.078578443622476</v>
      </c>
      <c r="V108" s="27">
        <f t="shared" si="43"/>
        <v>-2.8312500000000007</v>
      </c>
      <c r="W108" s="27">
        <f t="shared" si="40"/>
        <v>-3.0751415343915354</v>
      </c>
      <c r="X108" s="27">
        <f t="shared" si="44"/>
        <v>-3.1757879188712526</v>
      </c>
      <c r="Y108" s="15">
        <f t="shared" si="45"/>
        <v>-0.10064638447971719</v>
      </c>
      <c r="Z108" s="45">
        <f t="shared" si="41"/>
        <v>-0.34453791887125185</v>
      </c>
      <c r="AA108" s="16"/>
      <c r="AB108" s="24">
        <f t="shared" si="46"/>
        <v>-0.84665608673217885</v>
      </c>
      <c r="AC108" s="24">
        <f t="shared" si="42"/>
        <v>-5.1100000000000003</v>
      </c>
      <c r="AD108" s="24"/>
      <c r="AF108" s="11"/>
    </row>
    <row r="109" spans="1:32" ht="12.75">
      <c r="A109" s="4">
        <v>-145.93</v>
      </c>
      <c r="B109" s="1">
        <v>-10.51</v>
      </c>
      <c r="C109" s="1">
        <v>-4.22</v>
      </c>
      <c r="F109" s="15">
        <f t="shared" si="34"/>
        <v>-129.20216305564691</v>
      </c>
      <c r="G109" s="15">
        <f t="shared" si="35"/>
        <v>-128.9443755634199</v>
      </c>
      <c r="H109" s="27">
        <f t="shared" si="39"/>
        <v>-5.5140000000000002</v>
      </c>
      <c r="I109" s="15">
        <f t="shared" si="47"/>
        <v>-5.7034166666666666</v>
      </c>
      <c r="J109" s="15">
        <f t="shared" si="30"/>
        <v>-6.3530833333333341</v>
      </c>
      <c r="K109" s="15">
        <f t="shared" si="31"/>
        <v>-0.6496666666666675</v>
      </c>
      <c r="L109" s="45">
        <f t="shared" si="48"/>
        <v>-0.83908333333333385</v>
      </c>
      <c r="M109" s="16"/>
      <c r="N109" s="24">
        <f t="shared" si="32"/>
        <v>-0.49750591633860236</v>
      </c>
      <c r="O109" s="24">
        <f t="shared" si="38"/>
        <v>-2.58</v>
      </c>
      <c r="P109" s="34"/>
      <c r="Q109" s="24"/>
      <c r="R109" s="11"/>
      <c r="T109" s="15">
        <f t="shared" si="36"/>
        <v>-33.305215966941461</v>
      </c>
      <c r="U109" s="15">
        <f t="shared" si="37"/>
        <v>-32.531853490260424</v>
      </c>
      <c r="V109" s="27">
        <f t="shared" si="43"/>
        <v>-3.048888888888889</v>
      </c>
      <c r="W109" s="27">
        <f t="shared" si="40"/>
        <v>-2.9167129629629636</v>
      </c>
      <c r="X109" s="27">
        <f t="shared" si="44"/>
        <v>-3.106528659611993</v>
      </c>
      <c r="Y109" s="15">
        <f t="shared" si="45"/>
        <v>-0.18981569664902942</v>
      </c>
      <c r="Z109" s="45">
        <f t="shared" si="41"/>
        <v>-5.7639770723104E-2</v>
      </c>
      <c r="AA109" s="16"/>
      <c r="AB109" s="24">
        <f t="shared" si="46"/>
        <v>-0.99062948575960774</v>
      </c>
      <c r="AC109" s="24">
        <f t="shared" si="42"/>
        <v>-5.1100000000000003</v>
      </c>
      <c r="AD109" s="24"/>
      <c r="AF109" s="11"/>
    </row>
    <row r="110" spans="1:32" ht="12.75">
      <c r="A110" s="4">
        <v>-145.80000000000001</v>
      </c>
      <c r="B110" s="1">
        <v>-10.62</v>
      </c>
      <c r="C110" s="1">
        <v>-4.12</v>
      </c>
      <c r="F110" s="15">
        <f t="shared" si="34"/>
        <v>-128.68658807119289</v>
      </c>
      <c r="G110" s="15">
        <f t="shared" si="35"/>
        <v>-128.42880057896588</v>
      </c>
      <c r="H110" s="27">
        <f t="shared" si="39"/>
        <v>-5.8262499999999999</v>
      </c>
      <c r="I110" s="15">
        <f t="shared" si="47"/>
        <v>-6.245916666666667</v>
      </c>
      <c r="J110" s="15">
        <f t="shared" si="30"/>
        <v>-6.6608611111111111</v>
      </c>
      <c r="K110" s="15">
        <f t="shared" si="31"/>
        <v>-0.41494444444444412</v>
      </c>
      <c r="L110" s="45">
        <f t="shared" si="48"/>
        <v>-0.83461111111111119</v>
      </c>
      <c r="M110" s="16"/>
      <c r="N110" s="24">
        <f t="shared" si="32"/>
        <v>-0.93870455732921609</v>
      </c>
      <c r="O110" s="24">
        <f t="shared" si="38"/>
        <v>-2.58</v>
      </c>
      <c r="P110" s="34"/>
      <c r="Q110" s="24"/>
      <c r="R110" s="11"/>
      <c r="T110" s="15">
        <f t="shared" si="36"/>
        <v>-31.758491013579409</v>
      </c>
      <c r="U110" s="15">
        <f t="shared" si="37"/>
        <v>-30.985128536898372</v>
      </c>
      <c r="V110" s="27">
        <f t="shared" si="43"/>
        <v>-2.87</v>
      </c>
      <c r="W110" s="27">
        <f t="shared" si="40"/>
        <v>-2.97462962962963</v>
      </c>
      <c r="X110" s="27">
        <f t="shared" si="44"/>
        <v>-3.0738619929453268</v>
      </c>
      <c r="Y110" s="15">
        <f t="shared" si="45"/>
        <v>-9.9232363315696848E-2</v>
      </c>
      <c r="Z110" s="45">
        <f t="shared" si="41"/>
        <v>-0.2038619929453267</v>
      </c>
      <c r="AA110" s="16"/>
      <c r="AB110" s="24">
        <f t="shared" si="46"/>
        <v>-0.6710763387797325</v>
      </c>
      <c r="AC110" s="24">
        <f t="shared" si="42"/>
        <v>-5.1100000000000003</v>
      </c>
      <c r="AD110" s="24"/>
      <c r="AF110" s="11"/>
    </row>
    <row r="111" spans="1:32" ht="12.75">
      <c r="A111" s="4">
        <v>-145.65</v>
      </c>
      <c r="B111" s="1">
        <v>-10.82</v>
      </c>
      <c r="C111" s="1">
        <v>-4.42</v>
      </c>
      <c r="F111" s="15">
        <f t="shared" si="34"/>
        <v>-128.17101308673887</v>
      </c>
      <c r="G111" s="15">
        <f t="shared" si="35"/>
        <v>-127.91322559451186</v>
      </c>
      <c r="H111" s="27">
        <f t="shared" si="39"/>
        <v>-7.3975</v>
      </c>
      <c r="I111" s="15">
        <f t="shared" si="47"/>
        <v>-7.0245833333333323</v>
      </c>
      <c r="J111" s="15">
        <f t="shared" ref="J111:J174" si="49">AVERAGE(H107:H115)</f>
        <v>-6.9808611111111114</v>
      </c>
      <c r="K111" s="15">
        <f t="shared" ref="K111:K174" si="50">J111-I111</f>
        <v>4.3722222222220886E-2</v>
      </c>
      <c r="L111" s="45">
        <f t="shared" si="48"/>
        <v>0.41663888888888856</v>
      </c>
      <c r="M111" s="16"/>
      <c r="N111" s="24">
        <f t="shared" si="32"/>
        <v>-0.94067290340639376</v>
      </c>
      <c r="O111" s="24">
        <f t="shared" si="38"/>
        <v>-2.58</v>
      </c>
      <c r="P111" s="34"/>
      <c r="Q111" s="24"/>
      <c r="R111" s="11"/>
      <c r="T111" s="15">
        <f t="shared" si="36"/>
        <v>-30.211766060217357</v>
      </c>
      <c r="U111" s="15">
        <f t="shared" si="37"/>
        <v>-29.438403583536321</v>
      </c>
      <c r="V111" s="27">
        <f t="shared" si="43"/>
        <v>-3.0049999999999999</v>
      </c>
      <c r="W111" s="27">
        <f t="shared" si="40"/>
        <v>-2.963888888888889</v>
      </c>
      <c r="X111" s="27">
        <f t="shared" si="44"/>
        <v>-3.0273064373897709</v>
      </c>
      <c r="Y111" s="15">
        <f t="shared" si="45"/>
        <v>-6.3417548500881882E-2</v>
      </c>
      <c r="Z111" s="45">
        <f t="shared" si="41"/>
        <v>-2.2306437389771006E-2</v>
      </c>
      <c r="AA111" s="16"/>
      <c r="AB111" s="24">
        <f t="shared" si="46"/>
        <v>-3.7519114702075411E-2</v>
      </c>
      <c r="AC111" s="24">
        <f t="shared" si="42"/>
        <v>-5.1100000000000003</v>
      </c>
      <c r="AD111" s="24"/>
      <c r="AF111" s="11"/>
    </row>
    <row r="112" spans="1:32" ht="12.75">
      <c r="A112" s="4">
        <v>-145.5</v>
      </c>
      <c r="B112" s="1">
        <v>-10.18</v>
      </c>
      <c r="C112" s="1">
        <v>-4.38</v>
      </c>
      <c r="F112" s="15">
        <f t="shared" si="34"/>
        <v>-127.65543810228485</v>
      </c>
      <c r="G112" s="15">
        <f t="shared" si="35"/>
        <v>-127.39765061005784</v>
      </c>
      <c r="H112" s="27">
        <f t="shared" si="39"/>
        <v>-7.85</v>
      </c>
      <c r="I112" s="15">
        <f t="shared" si="47"/>
        <v>-7.8324999999999996</v>
      </c>
      <c r="J112" s="15">
        <f t="shared" si="49"/>
        <v>-7.273083333333334</v>
      </c>
      <c r="K112" s="15">
        <f t="shared" si="50"/>
        <v>0.55941666666666556</v>
      </c>
      <c r="L112" s="45">
        <f t="shared" si="48"/>
        <v>0.57691666666666563</v>
      </c>
      <c r="M112" s="16"/>
      <c r="N112" s="24">
        <f t="shared" si="32"/>
        <v>-0.5024899435649185</v>
      </c>
      <c r="O112" s="24">
        <f t="shared" si="38"/>
        <v>-2.58</v>
      </c>
      <c r="P112" s="34"/>
      <c r="Q112" s="24"/>
      <c r="R112" s="11"/>
      <c r="T112" s="15">
        <f t="shared" si="36"/>
        <v>-28.665041106855305</v>
      </c>
      <c r="U112" s="15">
        <f t="shared" si="37"/>
        <v>-27.891678630174269</v>
      </c>
      <c r="V112" s="27">
        <f t="shared" si="43"/>
        <v>-3.0166666666666671</v>
      </c>
      <c r="W112" s="27">
        <f t="shared" si="40"/>
        <v>-2.9655555555555555</v>
      </c>
      <c r="X112" s="27">
        <f t="shared" si="44"/>
        <v>-3.00783024691358</v>
      </c>
      <c r="Y112" s="15">
        <f t="shared" si="45"/>
        <v>-4.227469135802453E-2</v>
      </c>
      <c r="Z112" s="45">
        <f t="shared" si="41"/>
        <v>8.8364197530870214E-3</v>
      </c>
      <c r="AA112" s="16"/>
      <c r="AB112" s="24">
        <f t="shared" si="46"/>
        <v>0.61359372012319569</v>
      </c>
      <c r="AC112" s="24">
        <f t="shared" si="42"/>
        <v>-5.1100000000000003</v>
      </c>
      <c r="AD112" s="24"/>
      <c r="AF112" s="11"/>
    </row>
    <row r="113" spans="1:32" ht="12.75">
      <c r="A113" s="4">
        <v>-145.19999999999999</v>
      </c>
      <c r="B113" s="1"/>
      <c r="C113" s="1">
        <v>-4.71</v>
      </c>
      <c r="F113" s="15">
        <f t="shared" si="34"/>
        <v>-127.13986311783083</v>
      </c>
      <c r="G113" s="15">
        <f t="shared" si="35"/>
        <v>-126.88207562560382</v>
      </c>
      <c r="H113" s="27">
        <f t="shared" si="39"/>
        <v>-8.25</v>
      </c>
      <c r="I113" s="15">
        <f t="shared" si="47"/>
        <v>-8.1233333333333331</v>
      </c>
      <c r="J113" s="15">
        <f t="shared" si="49"/>
        <v>-7.5586388888888889</v>
      </c>
      <c r="K113" s="15">
        <f t="shared" si="50"/>
        <v>0.56469444444444417</v>
      </c>
      <c r="L113" s="45">
        <f t="shared" si="48"/>
        <v>0.69136111111111109</v>
      </c>
      <c r="M113" s="16"/>
      <c r="N113" s="24">
        <f t="shared" si="32"/>
        <v>0.17081364542426264</v>
      </c>
      <c r="O113" s="24">
        <f t="shared" si="38"/>
        <v>-2.58</v>
      </c>
      <c r="P113" s="34"/>
      <c r="Q113" s="24"/>
      <c r="R113" s="11"/>
      <c r="T113" s="15">
        <f t="shared" si="36"/>
        <v>-27.118316153493254</v>
      </c>
      <c r="U113" s="15">
        <f t="shared" si="37"/>
        <v>-26.344953676812217</v>
      </c>
      <c r="V113" s="27">
        <f t="shared" si="43"/>
        <v>-2.875</v>
      </c>
      <c r="W113" s="27">
        <f t="shared" si="40"/>
        <v>-2.984777777777778</v>
      </c>
      <c r="X113" s="27">
        <f t="shared" si="44"/>
        <v>-3.0476913580246916</v>
      </c>
      <c r="Y113" s="15">
        <f t="shared" si="45"/>
        <v>-6.2913580246913625E-2</v>
      </c>
      <c r="Z113" s="45">
        <f t="shared" si="41"/>
        <v>-0.1726913580246916</v>
      </c>
      <c r="AA113" s="16"/>
      <c r="AB113" s="24">
        <f t="shared" si="46"/>
        <v>0.97759923396822435</v>
      </c>
      <c r="AC113" s="24">
        <f t="shared" si="42"/>
        <v>-5.1100000000000003</v>
      </c>
      <c r="AD113" s="24"/>
      <c r="AF113" s="11"/>
    </row>
    <row r="114" spans="1:32" ht="12.75">
      <c r="A114" s="4">
        <v>-145</v>
      </c>
      <c r="B114" s="1">
        <v>-10.91</v>
      </c>
      <c r="C114" s="1">
        <v>-4.88</v>
      </c>
      <c r="E114" t="s">
        <v>97</v>
      </c>
      <c r="F114" s="15">
        <f t="shared" si="34"/>
        <v>-126.62428813337681</v>
      </c>
      <c r="G114" s="15">
        <f t="shared" si="35"/>
        <v>-126.3665006411498</v>
      </c>
      <c r="H114" s="27">
        <f>(H113+H115)/2</f>
        <v>-8.27</v>
      </c>
      <c r="I114" s="15">
        <f t="shared" si="47"/>
        <v>-8.27</v>
      </c>
      <c r="J114" s="15">
        <f t="shared" si="49"/>
        <v>-7.861527777777777</v>
      </c>
      <c r="K114" s="15">
        <f t="shared" si="50"/>
        <v>0.40847222222222257</v>
      </c>
      <c r="L114" s="45">
        <f t="shared" si="48"/>
        <v>0.40847222222222257</v>
      </c>
      <c r="M114" s="16"/>
      <c r="N114" s="24">
        <f t="shared" si="32"/>
        <v>0.76419163133721923</v>
      </c>
      <c r="O114" s="24">
        <f t="shared" si="38"/>
        <v>-2.58</v>
      </c>
      <c r="P114" s="34"/>
      <c r="Q114" s="24"/>
      <c r="R114" s="11"/>
      <c r="T114" s="15">
        <f t="shared" si="36"/>
        <v>-25.571591200131202</v>
      </c>
      <c r="U114" s="15">
        <f t="shared" si="37"/>
        <v>-24.798228723450165</v>
      </c>
      <c r="V114" s="27">
        <f t="shared" si="43"/>
        <v>-3.0626666666666669</v>
      </c>
      <c r="W114" s="27">
        <f t="shared" si="40"/>
        <v>-3.0428888888888892</v>
      </c>
      <c r="X114" s="27">
        <f t="shared" si="44"/>
        <v>-3.055518518518519</v>
      </c>
      <c r="Y114" s="15">
        <f t="shared" si="45"/>
        <v>-1.2629629629629768E-2</v>
      </c>
      <c r="Z114" s="45">
        <f t="shared" si="41"/>
        <v>7.1481481481479037E-3</v>
      </c>
      <c r="AA114" s="16"/>
      <c r="AB114" s="24">
        <f t="shared" si="46"/>
        <v>0.88417520143425665</v>
      </c>
      <c r="AC114" s="24">
        <f t="shared" si="42"/>
        <v>-5.1100000000000003</v>
      </c>
      <c r="AD114" s="24"/>
      <c r="AF114" s="11"/>
    </row>
    <row r="115" spans="1:32" ht="12.75">
      <c r="A115" s="4">
        <v>-144.9</v>
      </c>
      <c r="B115" s="1">
        <v>-10.92</v>
      </c>
      <c r="C115" s="1">
        <v>-5.1100000000000003</v>
      </c>
      <c r="F115" s="15">
        <f t="shared" si="34"/>
        <v>-126.10871314892279</v>
      </c>
      <c r="G115" s="15">
        <f t="shared" si="35"/>
        <v>-125.85092565669578</v>
      </c>
      <c r="H115" s="27">
        <f t="shared" si="39"/>
        <v>-8.2899999999999991</v>
      </c>
      <c r="I115" s="15">
        <f t="shared" si="47"/>
        <v>-8.2833333333333332</v>
      </c>
      <c r="J115" s="15">
        <f t="shared" si="49"/>
        <v>-8.1330555555555542</v>
      </c>
      <c r="K115" s="15">
        <f t="shared" si="50"/>
        <v>0.15027777777777906</v>
      </c>
      <c r="L115" s="45">
        <f t="shared" si="48"/>
        <v>0.156944444444445</v>
      </c>
      <c r="M115" s="16"/>
      <c r="N115" s="24">
        <f t="shared" si="32"/>
        <v>0.99999585990353113</v>
      </c>
      <c r="O115" s="24">
        <f t="shared" si="38"/>
        <v>-2.58</v>
      </c>
      <c r="P115" s="34"/>
      <c r="Q115" s="24"/>
      <c r="R115" s="11"/>
      <c r="T115" s="15">
        <f t="shared" si="36"/>
        <v>-24.02486624676915</v>
      </c>
      <c r="U115" s="15">
        <f t="shared" si="37"/>
        <v>-23.251503770088114</v>
      </c>
      <c r="V115" s="27">
        <f t="shared" si="43"/>
        <v>-3.1909999999999998</v>
      </c>
      <c r="W115" s="27">
        <f t="shared" si="40"/>
        <v>-3.1412222222222219</v>
      </c>
      <c r="X115" s="27">
        <f t="shared" si="44"/>
        <v>-3.1341358024691357</v>
      </c>
      <c r="Y115" s="15">
        <f t="shared" si="45"/>
        <v>7.086419753086215E-3</v>
      </c>
      <c r="Z115" s="45">
        <f t="shared" si="41"/>
        <v>5.6864197530864136E-2</v>
      </c>
      <c r="AA115" s="16"/>
      <c r="AB115" s="24">
        <f t="shared" si="46"/>
        <v>0.37703576563640334</v>
      </c>
      <c r="AC115" s="24">
        <f t="shared" si="42"/>
        <v>-5.1100000000000003</v>
      </c>
      <c r="AD115" s="24"/>
      <c r="AF115" s="11"/>
    </row>
    <row r="116" spans="1:32" ht="12.75">
      <c r="A116" s="4">
        <v>-144.69999999999999</v>
      </c>
      <c r="B116" s="1">
        <v>-10.89</v>
      </c>
      <c r="C116" s="1">
        <v>-5.07</v>
      </c>
      <c r="F116" s="15">
        <f t="shared" si="34"/>
        <v>-125.59313816446877</v>
      </c>
      <c r="G116" s="15">
        <f t="shared" si="35"/>
        <v>-125.33535067224176</v>
      </c>
      <c r="H116" s="27">
        <f t="shared" si="39"/>
        <v>-8.2899999999999991</v>
      </c>
      <c r="I116" s="15">
        <f t="shared" si="47"/>
        <v>-8.3066666666666666</v>
      </c>
      <c r="J116" s="15">
        <f t="shared" si="49"/>
        <v>-8.2333333333333325</v>
      </c>
      <c r="K116" s="15">
        <f t="shared" si="50"/>
        <v>7.3333333333334139E-2</v>
      </c>
      <c r="L116" s="45">
        <f t="shared" si="48"/>
        <v>5.6666666666666643E-2</v>
      </c>
      <c r="M116" s="16"/>
      <c r="N116" s="24">
        <f t="shared" si="32"/>
        <v>0.76789091190493175</v>
      </c>
      <c r="O116" s="24">
        <f t="shared" si="38"/>
        <v>-2.58</v>
      </c>
      <c r="P116" s="34"/>
      <c r="Q116" s="24"/>
      <c r="R116" s="11"/>
      <c r="T116" s="15">
        <f t="shared" si="36"/>
        <v>-22.478141293407099</v>
      </c>
      <c r="U116" s="15">
        <f t="shared" si="37"/>
        <v>-21.704778816726062</v>
      </c>
      <c r="V116" s="27">
        <f t="shared" si="43"/>
        <v>-3.17</v>
      </c>
      <c r="W116" s="27">
        <f t="shared" si="40"/>
        <v>-3.1836666666666669</v>
      </c>
      <c r="X116" s="27">
        <f t="shared" si="44"/>
        <v>-3.2918024691358028</v>
      </c>
      <c r="Y116" s="15">
        <f t="shared" si="45"/>
        <v>-0.1081358024691359</v>
      </c>
      <c r="Z116" s="45">
        <f t="shared" si="41"/>
        <v>-0.12180246913580284</v>
      </c>
      <c r="AA116" s="16"/>
      <c r="AB116" s="24">
        <f t="shared" si="46"/>
        <v>-0.30652289518850578</v>
      </c>
      <c r="AC116" s="24">
        <f t="shared" si="42"/>
        <v>-5.1100000000000003</v>
      </c>
      <c r="AD116" s="24"/>
      <c r="AF116" s="11"/>
    </row>
    <row r="117" spans="1:32" ht="12.75">
      <c r="A117" s="4">
        <v>-144.6</v>
      </c>
      <c r="B117" s="1">
        <v>-10.98</v>
      </c>
      <c r="C117" s="1">
        <v>-5.01</v>
      </c>
      <c r="F117" s="15">
        <f t="shared" si="34"/>
        <v>-125.07756318001475</v>
      </c>
      <c r="G117" s="15">
        <f t="shared" si="35"/>
        <v>-124.81977568778774</v>
      </c>
      <c r="H117" s="27">
        <f t="shared" si="39"/>
        <v>-8.34</v>
      </c>
      <c r="I117" s="15">
        <f t="shared" si="47"/>
        <v>-8.2899999999999991</v>
      </c>
      <c r="J117" s="15">
        <f t="shared" si="49"/>
        <v>-8.2455555555555549</v>
      </c>
      <c r="K117" s="15">
        <f t="shared" si="50"/>
        <v>4.4444444444444287E-2</v>
      </c>
      <c r="L117" s="45">
        <f t="shared" si="48"/>
        <v>9.4444444444444997E-2</v>
      </c>
      <c r="M117" s="16"/>
      <c r="N117" s="24">
        <f t="shared" si="32"/>
        <v>0.17648127206915892</v>
      </c>
      <c r="O117" s="24">
        <f t="shared" si="38"/>
        <v>-2.58</v>
      </c>
      <c r="P117" s="34"/>
      <c r="Q117" s="24"/>
      <c r="R117" s="11"/>
      <c r="T117" s="15">
        <f t="shared" si="36"/>
        <v>-20.931416340045047</v>
      </c>
      <c r="U117" s="15">
        <f t="shared" si="37"/>
        <v>-20.15805386336401</v>
      </c>
      <c r="V117" s="27">
        <f t="shared" si="43"/>
        <v>-3.1900000000000004</v>
      </c>
      <c r="W117" s="27">
        <f t="shared" si="40"/>
        <v>-3.1597777777777778</v>
      </c>
      <c r="X117" s="27">
        <f t="shared" si="44"/>
        <v>-3.5572522045855379</v>
      </c>
      <c r="Y117" s="15">
        <f t="shared" si="45"/>
        <v>-0.39747442680776013</v>
      </c>
      <c r="Z117" s="45">
        <f t="shared" si="41"/>
        <v>-0.36725220458553753</v>
      </c>
      <c r="AA117" s="16"/>
      <c r="AB117" s="24">
        <f t="shared" si="46"/>
        <v>-0.84665608673219384</v>
      </c>
      <c r="AC117" s="24">
        <f t="shared" si="42"/>
        <v>-5.1100000000000003</v>
      </c>
      <c r="AD117" s="24"/>
      <c r="AF117" s="11"/>
    </row>
    <row r="118" spans="1:32" ht="12.75">
      <c r="A118" s="4">
        <v>-144.5</v>
      </c>
      <c r="B118" s="1">
        <v>-10.86</v>
      </c>
      <c r="C118" s="1">
        <v>-4.8</v>
      </c>
      <c r="F118" s="15">
        <f t="shared" si="34"/>
        <v>-124.56198819556073</v>
      </c>
      <c r="G118" s="15">
        <f t="shared" si="35"/>
        <v>-124.30420070333372</v>
      </c>
      <c r="H118" s="27">
        <f t="shared" si="39"/>
        <v>-8.24</v>
      </c>
      <c r="I118" s="15">
        <f t="shared" si="47"/>
        <v>-8.2833333333333332</v>
      </c>
      <c r="J118" s="15">
        <f t="shared" si="49"/>
        <v>-8.2344444444444438</v>
      </c>
      <c r="K118" s="15">
        <f t="shared" si="50"/>
        <v>4.8888888888889426E-2</v>
      </c>
      <c r="L118" s="45">
        <f t="shared" si="48"/>
        <v>5.555555555556424E-3</v>
      </c>
      <c r="M118" s="16"/>
      <c r="N118" s="24">
        <f t="shared" si="32"/>
        <v>-0.49750591633865759</v>
      </c>
      <c r="O118" s="24">
        <f t="shared" si="38"/>
        <v>-2.58</v>
      </c>
      <c r="P118" s="34"/>
      <c r="Q118" s="24"/>
      <c r="R118" s="11"/>
      <c r="T118" s="15">
        <f t="shared" si="36"/>
        <v>-19.384691386682995</v>
      </c>
      <c r="U118" s="15">
        <f t="shared" si="37"/>
        <v>-18.611328910001959</v>
      </c>
      <c r="V118" s="27">
        <f t="shared" si="43"/>
        <v>-3.1193333333333331</v>
      </c>
      <c r="W118" s="27">
        <f t="shared" si="40"/>
        <v>-3.2956296296296297</v>
      </c>
      <c r="X118" s="27">
        <f t="shared" si="44"/>
        <v>-3.7019744268077606</v>
      </c>
      <c r="Y118" s="15">
        <f t="shared" si="45"/>
        <v>-0.40634479717813088</v>
      </c>
      <c r="Z118" s="45">
        <f t="shared" si="41"/>
        <v>-0.5826410934744275</v>
      </c>
      <c r="AA118" s="16"/>
      <c r="AB118" s="24">
        <f t="shared" si="46"/>
        <v>-0.99062948575960408</v>
      </c>
      <c r="AC118" s="24">
        <f t="shared" si="42"/>
        <v>-5.1100000000000003</v>
      </c>
      <c r="AD118" s="24"/>
      <c r="AF118" s="11"/>
    </row>
    <row r="119" spans="1:32" ht="12.75">
      <c r="A119" s="4">
        <v>-144.4</v>
      </c>
      <c r="B119" s="1">
        <v>-10.77</v>
      </c>
      <c r="C119" s="1">
        <v>-4.8600000000000003</v>
      </c>
      <c r="E119" t="s">
        <v>97</v>
      </c>
      <c r="F119" s="15">
        <f t="shared" si="34"/>
        <v>-124.04641321110671</v>
      </c>
      <c r="G119" s="15">
        <f t="shared" si="35"/>
        <v>-123.7886257188797</v>
      </c>
      <c r="H119" s="27">
        <f>(H118+H120)/2</f>
        <v>-8.27</v>
      </c>
      <c r="I119" s="15">
        <f t="shared" si="47"/>
        <v>-8.27</v>
      </c>
      <c r="J119" s="15">
        <f t="shared" si="49"/>
        <v>-8.2088888888888878</v>
      </c>
      <c r="K119" s="15">
        <f t="shared" si="50"/>
        <v>6.1111111111111782E-2</v>
      </c>
      <c r="L119" s="45">
        <f t="shared" si="48"/>
        <v>6.1111111111111782E-2</v>
      </c>
      <c r="M119" s="16"/>
      <c r="N119" s="24">
        <f t="shared" si="32"/>
        <v>-0.93870455732923808</v>
      </c>
      <c r="O119" s="24">
        <f t="shared" si="38"/>
        <v>-2.58</v>
      </c>
      <c r="P119" s="34"/>
      <c r="Q119" s="24"/>
      <c r="R119" s="11"/>
      <c r="T119" s="15">
        <f t="shared" si="36"/>
        <v>-17.837966433320943</v>
      </c>
      <c r="U119" s="15">
        <f t="shared" si="37"/>
        <v>-17.064603956639907</v>
      </c>
      <c r="V119" s="27">
        <f t="shared" si="43"/>
        <v>-3.5775555555555556</v>
      </c>
      <c r="W119" s="27">
        <f t="shared" si="40"/>
        <v>-3.7069629629629635</v>
      </c>
      <c r="X119" s="27">
        <f t="shared" si="44"/>
        <v>-3.9422336860670191</v>
      </c>
      <c r="Y119" s="15">
        <f t="shared" si="45"/>
        <v>-0.23527072310405561</v>
      </c>
      <c r="Z119" s="45">
        <f t="shared" si="41"/>
        <v>-0.36467813051146347</v>
      </c>
      <c r="AA119" s="16"/>
      <c r="AB119" s="24">
        <f t="shared" si="46"/>
        <v>-0.67107633877971218</v>
      </c>
      <c r="AC119" s="24">
        <f t="shared" si="42"/>
        <v>-5.1100000000000003</v>
      </c>
      <c r="AD119" s="24"/>
      <c r="AF119" s="11"/>
    </row>
    <row r="120" spans="1:32" ht="12.75">
      <c r="A120" s="4">
        <v>-144.30000000000001</v>
      </c>
      <c r="B120" s="1">
        <v>-10.220000000000001</v>
      </c>
      <c r="C120" s="1">
        <v>-4.8899999999999997</v>
      </c>
      <c r="F120" s="15">
        <f t="shared" si="34"/>
        <v>-123.53083822665269</v>
      </c>
      <c r="G120" s="15">
        <f t="shared" si="35"/>
        <v>-123.27305073442568</v>
      </c>
      <c r="H120" s="27">
        <f t="shared" si="39"/>
        <v>-8.3000000000000007</v>
      </c>
      <c r="I120" s="15">
        <f t="shared" si="47"/>
        <v>-8.1766666666666676</v>
      </c>
      <c r="J120" s="15">
        <f t="shared" si="49"/>
        <v>-8.1355555555555554</v>
      </c>
      <c r="K120" s="15">
        <f t="shared" si="50"/>
        <v>4.1111111111112209E-2</v>
      </c>
      <c r="L120" s="45">
        <f t="shared" si="48"/>
        <v>0.16444444444444528</v>
      </c>
      <c r="M120" s="16"/>
      <c r="N120" s="24">
        <f t="shared" si="32"/>
        <v>-0.94067290340638177</v>
      </c>
      <c r="O120" s="24">
        <f t="shared" si="38"/>
        <v>-2.58</v>
      </c>
      <c r="P120" s="34"/>
      <c r="Q120" s="24"/>
      <c r="R120" s="11"/>
      <c r="T120" s="15">
        <f t="shared" si="36"/>
        <v>-16.291241479958892</v>
      </c>
      <c r="U120" s="15">
        <f t="shared" si="37"/>
        <v>-15.517879003277857</v>
      </c>
      <c r="V120" s="27">
        <f t="shared" si="43"/>
        <v>-4.4240000000000013</v>
      </c>
      <c r="W120" s="27">
        <f t="shared" si="40"/>
        <v>-4.4690899470899472</v>
      </c>
      <c r="X120" s="27">
        <f t="shared" si="44"/>
        <v>-4.2419744268077606</v>
      </c>
      <c r="Y120" s="15">
        <f t="shared" si="45"/>
        <v>0.22711552028218662</v>
      </c>
      <c r="Z120" s="45">
        <f t="shared" si="41"/>
        <v>0.18202557319224066</v>
      </c>
      <c r="AA120" s="16"/>
      <c r="AB120" s="24">
        <f t="shared" si="46"/>
        <v>-3.7519114702048141E-2</v>
      </c>
      <c r="AC120" s="24">
        <f t="shared" si="42"/>
        <v>-5.1100000000000003</v>
      </c>
      <c r="AD120" s="24"/>
      <c r="AF120" s="11"/>
    </row>
    <row r="121" spans="1:32" ht="12.75">
      <c r="A121" s="4">
        <v>-144.19999999999999</v>
      </c>
      <c r="B121" s="1">
        <v>-10.76</v>
      </c>
      <c r="C121" s="1">
        <v>-4.82</v>
      </c>
      <c r="F121" s="15">
        <f t="shared" si="34"/>
        <v>-123.01526324219867</v>
      </c>
      <c r="G121" s="15">
        <f t="shared" si="35"/>
        <v>-122.75747574997166</v>
      </c>
      <c r="H121" s="27">
        <f t="shared" si="39"/>
        <v>-7.96</v>
      </c>
      <c r="I121" s="15">
        <f t="shared" si="47"/>
        <v>-8.1366666666666685</v>
      </c>
      <c r="J121" s="15">
        <f t="shared" si="49"/>
        <v>-8.0811111111111096</v>
      </c>
      <c r="K121" s="15">
        <f t="shared" si="50"/>
        <v>5.5555555555558911E-2</v>
      </c>
      <c r="L121" s="45">
        <f t="shared" si="48"/>
        <v>-0.12111111111110962</v>
      </c>
      <c r="M121" s="16"/>
      <c r="N121" s="24">
        <f t="shared" si="32"/>
        <v>-0.50248994356486343</v>
      </c>
      <c r="O121" s="24">
        <f t="shared" si="38"/>
        <v>-2.58</v>
      </c>
      <c r="P121" s="34"/>
      <c r="Q121" s="24"/>
      <c r="R121" s="11"/>
      <c r="T121" s="15">
        <f t="shared" si="36"/>
        <v>-14.744516526596842</v>
      </c>
      <c r="U121" s="15">
        <f t="shared" si="37"/>
        <v>-13.971154049915807</v>
      </c>
      <c r="V121" s="27">
        <f t="shared" si="43"/>
        <v>-5.4057142857142848</v>
      </c>
      <c r="W121" s="27">
        <f t="shared" si="40"/>
        <v>-4.6690714285714288</v>
      </c>
      <c r="X121" s="27">
        <f t="shared" si="44"/>
        <v>-4.5737123185456516</v>
      </c>
      <c r="Y121" s="15">
        <f t="shared" si="45"/>
        <v>9.5359110025777127E-2</v>
      </c>
      <c r="Z121" s="45">
        <f t="shared" si="41"/>
        <v>0.83200196716863317</v>
      </c>
      <c r="AA121" s="16"/>
      <c r="AB121" s="24">
        <f t="shared" si="46"/>
        <v>0.61359372012321722</v>
      </c>
      <c r="AC121" s="24">
        <f t="shared" si="42"/>
        <v>-5.1100000000000003</v>
      </c>
      <c r="AD121" s="24"/>
      <c r="AF121" s="11"/>
    </row>
    <row r="122" spans="1:32" ht="12.75">
      <c r="A122" s="4">
        <v>-144.1</v>
      </c>
      <c r="B122" s="1">
        <v>-10.78</v>
      </c>
      <c r="C122" s="1">
        <v>-5.15</v>
      </c>
      <c r="F122" s="15">
        <f t="shared" si="34"/>
        <v>-122.49968825774465</v>
      </c>
      <c r="G122" s="15">
        <f t="shared" si="35"/>
        <v>-122.24190076551764</v>
      </c>
      <c r="H122" s="27">
        <f t="shared" si="39"/>
        <v>-8.15</v>
      </c>
      <c r="I122" s="15">
        <f t="shared" si="47"/>
        <v>-8.0499999999999989</v>
      </c>
      <c r="J122" s="15">
        <f t="shared" si="49"/>
        <v>-7.9333333333333336</v>
      </c>
      <c r="K122" s="15">
        <f t="shared" si="50"/>
        <v>0.11666666666666536</v>
      </c>
      <c r="L122" s="45">
        <f t="shared" si="48"/>
        <v>0.21666666666666679</v>
      </c>
      <c r="M122" s="16"/>
      <c r="N122" s="24">
        <f t="shared" si="32"/>
        <v>0.17081364542432542</v>
      </c>
      <c r="O122" s="24">
        <f t="shared" si="38"/>
        <v>-2.58</v>
      </c>
      <c r="P122" s="34"/>
      <c r="Q122" s="24"/>
      <c r="R122" s="11"/>
      <c r="T122" s="15">
        <f t="shared" si="36"/>
        <v>-13.197791573234792</v>
      </c>
      <c r="U122" s="15">
        <f t="shared" si="37"/>
        <v>-12.424429096553757</v>
      </c>
      <c r="V122" s="27">
        <f t="shared" si="43"/>
        <v>-4.1775000000000002</v>
      </c>
      <c r="W122" s="27">
        <f t="shared" si="40"/>
        <v>-4.9360714285714282</v>
      </c>
      <c r="X122" s="27">
        <f t="shared" si="44"/>
        <v>-4.8579345407678742</v>
      </c>
      <c r="Y122" s="15">
        <f t="shared" si="45"/>
        <v>7.8136887803553989E-2</v>
      </c>
      <c r="Z122" s="45">
        <f t="shared" si="41"/>
        <v>-0.68043454076787402</v>
      </c>
      <c r="AA122" s="16"/>
      <c r="AB122" s="24">
        <f t="shared" si="46"/>
        <v>0.97759923396822968</v>
      </c>
      <c r="AC122" s="24">
        <f t="shared" si="42"/>
        <v>-5.1100000000000003</v>
      </c>
      <c r="AD122" s="24"/>
      <c r="AF122" s="11"/>
    </row>
    <row r="123" spans="1:32" ht="12.75">
      <c r="A123" s="4">
        <v>-144</v>
      </c>
      <c r="B123" s="1">
        <v>-10.68</v>
      </c>
      <c r="C123" s="1">
        <v>-4.78</v>
      </c>
      <c r="F123" s="15">
        <f t="shared" si="34"/>
        <v>-121.98411327329063</v>
      </c>
      <c r="G123" s="15">
        <f t="shared" si="35"/>
        <v>-121.72632578106362</v>
      </c>
      <c r="H123" s="27">
        <f t="shared" si="39"/>
        <v>-8.0399999999999991</v>
      </c>
      <c r="I123" s="15">
        <f t="shared" si="47"/>
        <v>-7.9399999999999986</v>
      </c>
      <c r="J123" s="15">
        <f t="shared" si="49"/>
        <v>-7.7955555555555556</v>
      </c>
      <c r="K123" s="15">
        <f t="shared" si="50"/>
        <v>0.14444444444444304</v>
      </c>
      <c r="L123" s="45">
        <f t="shared" si="48"/>
        <v>0.24444444444444358</v>
      </c>
      <c r="M123" s="16"/>
      <c r="N123" s="24">
        <f t="shared" si="32"/>
        <v>0.76419163133726031</v>
      </c>
      <c r="O123" s="24">
        <f t="shared" si="38"/>
        <v>-2.58</v>
      </c>
      <c r="P123" s="34"/>
      <c r="Q123" s="24"/>
      <c r="R123" s="11"/>
      <c r="T123" s="15">
        <f t="shared" si="36"/>
        <v>-11.651066619872742</v>
      </c>
      <c r="U123" s="15">
        <f t="shared" si="37"/>
        <v>-10.877704143191707</v>
      </c>
      <c r="V123" s="27">
        <f t="shared" si="43"/>
        <v>-5.2250000000000005</v>
      </c>
      <c r="W123" s="27">
        <f t="shared" si="40"/>
        <v>-5.0970555555555555</v>
      </c>
      <c r="X123" s="27">
        <f t="shared" si="44"/>
        <v>-5.1304260322593649</v>
      </c>
      <c r="Y123" s="15">
        <f t="shared" si="45"/>
        <v>-3.3370476703809437E-2</v>
      </c>
      <c r="Z123" s="45">
        <f t="shared" si="41"/>
        <v>9.4573967740635645E-2</v>
      </c>
      <c r="AA123" s="16"/>
      <c r="AB123" s="24">
        <f t="shared" si="46"/>
        <v>0.88417520143424433</v>
      </c>
      <c r="AC123" s="24">
        <f t="shared" si="42"/>
        <v>-5.1100000000000003</v>
      </c>
      <c r="AD123" s="24"/>
      <c r="AF123" s="11"/>
    </row>
    <row r="124" spans="1:32" ht="12.75">
      <c r="A124" s="4">
        <v>-143.9</v>
      </c>
      <c r="B124" s="1">
        <v>-10.58</v>
      </c>
      <c r="C124" s="1">
        <v>-4.29</v>
      </c>
      <c r="F124" s="15">
        <f t="shared" si="34"/>
        <v>-121.46853828883661</v>
      </c>
      <c r="G124" s="15">
        <f t="shared" si="35"/>
        <v>-121.2107507966096</v>
      </c>
      <c r="H124" s="27">
        <f t="shared" si="39"/>
        <v>-7.63</v>
      </c>
      <c r="I124" s="15">
        <f t="shared" si="47"/>
        <v>-7.8233333333333333</v>
      </c>
      <c r="J124" s="15">
        <f t="shared" si="49"/>
        <v>-7.5565873015873013</v>
      </c>
      <c r="K124" s="15">
        <f t="shared" si="50"/>
        <v>0.26674603174603195</v>
      </c>
      <c r="L124" s="45">
        <f t="shared" si="48"/>
        <v>7.3412698412698596E-2</v>
      </c>
      <c r="M124" s="16"/>
      <c r="N124" s="24">
        <f t="shared" si="32"/>
        <v>0.99999585990353124</v>
      </c>
      <c r="O124" s="24">
        <f t="shared" si="38"/>
        <v>-2.58</v>
      </c>
      <c r="P124" s="34"/>
      <c r="Q124" s="24"/>
      <c r="R124" s="11"/>
      <c r="T124" s="15">
        <f t="shared" si="36"/>
        <v>-10.104341666510692</v>
      </c>
      <c r="U124" s="15">
        <f t="shared" si="37"/>
        <v>-9.330979189829657</v>
      </c>
      <c r="V124" s="27">
        <f t="shared" si="43"/>
        <v>-5.8886666666666665</v>
      </c>
      <c r="W124" s="27">
        <f t="shared" si="40"/>
        <v>-5.7564358974358969</v>
      </c>
      <c r="X124" s="27">
        <f t="shared" si="44"/>
        <v>-5.3357531927531916</v>
      </c>
      <c r="Y124" s="15">
        <f t="shared" si="45"/>
        <v>0.4206827046827053</v>
      </c>
      <c r="Z124" s="45">
        <f t="shared" si="41"/>
        <v>0.5529134739134749</v>
      </c>
      <c r="AA124" s="16"/>
      <c r="AB124" s="24">
        <f t="shared" si="46"/>
        <v>0.37703576563638053</v>
      </c>
      <c r="AC124" s="24">
        <f t="shared" si="42"/>
        <v>-5.1100000000000003</v>
      </c>
      <c r="AD124" s="24"/>
      <c r="AF124" s="11"/>
    </row>
    <row r="125" spans="1:32" ht="12.75">
      <c r="A125" s="4">
        <v>-143.80000000000001</v>
      </c>
      <c r="B125" s="1">
        <v>-10.96</v>
      </c>
      <c r="C125" s="1">
        <v>-4.41</v>
      </c>
      <c r="F125" s="15">
        <f t="shared" si="34"/>
        <v>-120.95296330438259</v>
      </c>
      <c r="G125" s="15">
        <f t="shared" si="35"/>
        <v>-120.69517581215558</v>
      </c>
      <c r="H125" s="27">
        <f t="shared" si="39"/>
        <v>-7.8</v>
      </c>
      <c r="I125" s="15">
        <f t="shared" si="47"/>
        <v>-7.4799999999999995</v>
      </c>
      <c r="J125" s="15">
        <f t="shared" si="49"/>
        <v>-7.2164285714285716</v>
      </c>
      <c r="K125" s="15">
        <f t="shared" si="50"/>
        <v>0.2635714285714279</v>
      </c>
      <c r="L125" s="45">
        <f t="shared" si="48"/>
        <v>0.58357142857142819</v>
      </c>
      <c r="M125" s="16"/>
      <c r="N125" s="24">
        <f t="shared" si="32"/>
        <v>0.76789091190492731</v>
      </c>
      <c r="O125" s="24">
        <f t="shared" si="38"/>
        <v>-2.58</v>
      </c>
      <c r="P125" s="34"/>
      <c r="Q125" s="24"/>
      <c r="R125" s="11"/>
      <c r="T125" s="15">
        <f t="shared" si="36"/>
        <v>-8.5576167131486418</v>
      </c>
      <c r="U125" s="15">
        <f t="shared" si="37"/>
        <v>-7.7842542364676071</v>
      </c>
      <c r="V125" s="27">
        <f t="shared" si="43"/>
        <v>-6.1556410256410263</v>
      </c>
      <c r="W125" s="27">
        <f t="shared" si="40"/>
        <v>-5.9307692307692319</v>
      </c>
      <c r="X125" s="27">
        <f t="shared" si="44"/>
        <v>-5.4404013409013405</v>
      </c>
      <c r="Y125" s="15">
        <f t="shared" si="45"/>
        <v>0.49036788986789137</v>
      </c>
      <c r="Z125" s="45">
        <f t="shared" si="41"/>
        <v>0.7152396847396858</v>
      </c>
      <c r="AA125" s="16"/>
      <c r="AB125" s="24">
        <f t="shared" si="46"/>
        <v>-0.3065228951885301</v>
      </c>
      <c r="AC125" s="24">
        <f t="shared" si="42"/>
        <v>-5.1100000000000003</v>
      </c>
      <c r="AD125" s="24"/>
      <c r="AF125" s="11"/>
    </row>
    <row r="126" spans="1:32" ht="12.75">
      <c r="A126" s="4">
        <v>-143.69999999999999</v>
      </c>
      <c r="B126" s="1">
        <v>-10.86</v>
      </c>
      <c r="C126" s="1">
        <v>-4.38</v>
      </c>
      <c r="F126" s="15">
        <f t="shared" si="34"/>
        <v>-120.43738831992857</v>
      </c>
      <c r="G126" s="15">
        <f t="shared" si="35"/>
        <v>-120.17960082770156</v>
      </c>
      <c r="H126" s="27">
        <f t="shared" si="39"/>
        <v>-7.01</v>
      </c>
      <c r="I126" s="15">
        <f t="shared" si="47"/>
        <v>-7.27</v>
      </c>
      <c r="J126" s="15">
        <f t="shared" si="49"/>
        <v>-6.9166754850088177</v>
      </c>
      <c r="K126" s="15">
        <f t="shared" si="50"/>
        <v>0.35332451499118189</v>
      </c>
      <c r="L126" s="45">
        <f t="shared" si="48"/>
        <v>9.3324514991182106E-2</v>
      </c>
      <c r="M126" s="16"/>
      <c r="N126" s="24">
        <f t="shared" si="32"/>
        <v>0.1764812720690962</v>
      </c>
      <c r="O126" s="24">
        <f t="shared" si="38"/>
        <v>-2.58</v>
      </c>
      <c r="P126" s="34"/>
      <c r="Q126" s="24"/>
      <c r="R126" s="11"/>
      <c r="T126" s="15">
        <f t="shared" si="36"/>
        <v>-7.0108917597865918</v>
      </c>
      <c r="U126" s="44">
        <f t="shared" si="37"/>
        <v>-6.2375292831055571</v>
      </c>
      <c r="V126" s="27">
        <f t="shared" si="43"/>
        <v>-5.7480000000000002</v>
      </c>
      <c r="W126" s="27">
        <f t="shared" si="40"/>
        <v>-5.8251325941325947</v>
      </c>
      <c r="X126" s="27">
        <f t="shared" si="44"/>
        <v>-5.4402293832293838</v>
      </c>
      <c r="Y126" s="15">
        <f t="shared" si="45"/>
        <v>0.38490321090321089</v>
      </c>
      <c r="Z126" s="45">
        <f t="shared" si="41"/>
        <v>0.30777061677061646</v>
      </c>
      <c r="AA126" s="16"/>
      <c r="AB126" s="24">
        <f t="shared" si="46"/>
        <v>-0.84665608673220649</v>
      </c>
      <c r="AC126" s="24">
        <f t="shared" si="42"/>
        <v>-5.1100000000000003</v>
      </c>
      <c r="AD126" s="24"/>
      <c r="AF126" s="11"/>
    </row>
    <row r="127" spans="1:32" ht="12.75">
      <c r="A127" s="4">
        <v>-143.6</v>
      </c>
      <c r="B127" s="1">
        <v>-10.92</v>
      </c>
      <c r="C127" s="1">
        <v>-4.1399999999999997</v>
      </c>
      <c r="F127" s="15">
        <f t="shared" si="34"/>
        <v>-119.92181333547455</v>
      </c>
      <c r="G127" s="15">
        <f t="shared" si="35"/>
        <v>-119.66402584324754</v>
      </c>
      <c r="H127" s="27">
        <f t="shared" si="39"/>
        <v>-7</v>
      </c>
      <c r="I127" s="15">
        <f t="shared" si="47"/>
        <v>-6.7097619047619048</v>
      </c>
      <c r="J127" s="15">
        <f t="shared" si="49"/>
        <v>-6.5864285714285709</v>
      </c>
      <c r="K127" s="15">
        <f t="shared" si="50"/>
        <v>0.12333333333333396</v>
      </c>
      <c r="L127" s="45">
        <f t="shared" si="48"/>
        <v>0.41357142857142914</v>
      </c>
      <c r="M127" s="16"/>
      <c r="N127" s="24">
        <f t="shared" si="32"/>
        <v>-0.49750591633868824</v>
      </c>
      <c r="O127" s="24">
        <f t="shared" si="38"/>
        <v>-2.58</v>
      </c>
      <c r="P127" s="34"/>
      <c r="Q127" s="24"/>
      <c r="R127" s="11"/>
      <c r="T127" s="15">
        <f t="shared" si="36"/>
        <v>-5.4641668064245419</v>
      </c>
      <c r="U127" s="15">
        <f t="shared" si="37"/>
        <v>-4.6908043297435071</v>
      </c>
      <c r="V127" s="27">
        <f t="shared" si="43"/>
        <v>-5.5717567567567583</v>
      </c>
      <c r="W127" s="27">
        <f t="shared" si="40"/>
        <v>-5.5817522522522536</v>
      </c>
      <c r="X127" s="27">
        <f t="shared" si="44"/>
        <v>-5.5980705561330568</v>
      </c>
      <c r="Y127" s="15">
        <f t="shared" si="45"/>
        <v>-1.6318303880803242E-2</v>
      </c>
      <c r="Z127" s="15">
        <f t="shared" ref="Z127:Z129" si="51">X127-V127</f>
        <v>-2.6313799376298519E-2</v>
      </c>
      <c r="AA127" s="16"/>
      <c r="AB127" s="24">
        <f t="shared" si="46"/>
        <v>-0.99062948575960097</v>
      </c>
      <c r="AC127" s="24">
        <f t="shared" si="42"/>
        <v>-5.1100000000000003</v>
      </c>
      <c r="AD127" s="24"/>
      <c r="AF127" s="11"/>
    </row>
    <row r="128" spans="1:32" ht="12.75">
      <c r="A128" s="4">
        <v>-143.5</v>
      </c>
      <c r="B128" s="1">
        <v>-10.98</v>
      </c>
      <c r="C128" s="1">
        <v>-4.04</v>
      </c>
      <c r="E128" t="s">
        <v>97</v>
      </c>
      <c r="F128" s="15">
        <f t="shared" si="34"/>
        <v>-119.40623835102053</v>
      </c>
      <c r="G128" s="15">
        <f t="shared" si="35"/>
        <v>-119.14845085879352</v>
      </c>
      <c r="H128" s="27">
        <f>(H127+H129)/2</f>
        <v>-6.1192857142857147</v>
      </c>
      <c r="I128" s="15">
        <f t="shared" si="47"/>
        <v>-6.1192857142857138</v>
      </c>
      <c r="J128" s="15">
        <f t="shared" si="49"/>
        <v>-6.2683730158730153</v>
      </c>
      <c r="K128" s="15">
        <f t="shared" si="50"/>
        <v>-0.14908730158730155</v>
      </c>
      <c r="L128" s="45">
        <f t="shared" si="48"/>
        <v>-0.14908730158730066</v>
      </c>
      <c r="M128" s="16"/>
      <c r="N128" s="24">
        <f t="shared" si="32"/>
        <v>-0.93870455732925018</v>
      </c>
      <c r="O128" s="24">
        <f t="shared" si="38"/>
        <v>-2.58</v>
      </c>
      <c r="P128" s="34"/>
      <c r="Q128" s="24"/>
      <c r="R128" s="11"/>
      <c r="T128" s="15">
        <f t="shared" si="36"/>
        <v>-3.9174418530624919</v>
      </c>
      <c r="U128" s="15">
        <f t="shared" si="37"/>
        <v>-3.1440793763814572</v>
      </c>
      <c r="V128" s="27">
        <f t="shared" si="43"/>
        <v>-5.4255000000000013</v>
      </c>
      <c r="W128" s="27">
        <f t="shared" si="40"/>
        <v>-5.4543633633633641</v>
      </c>
      <c r="X128" s="27">
        <f t="shared" si="44"/>
        <v>-5.6513663498663513</v>
      </c>
      <c r="Y128" s="15">
        <f t="shared" si="45"/>
        <v>-0.1970029865029872</v>
      </c>
      <c r="Z128" s="15">
        <f t="shared" si="51"/>
        <v>-0.22586634986635001</v>
      </c>
      <c r="AA128" s="16"/>
      <c r="AB128" s="24">
        <f t="shared" si="46"/>
        <v>-0.67107633877969664</v>
      </c>
      <c r="AC128" s="24">
        <f t="shared" si="42"/>
        <v>-5.1100000000000003</v>
      </c>
      <c r="AD128" s="24"/>
      <c r="AF128" s="11"/>
    </row>
    <row r="129" spans="1:32" ht="12.75">
      <c r="A129" s="4">
        <v>-143.4</v>
      </c>
      <c r="B129" s="1">
        <v>-10.8</v>
      </c>
      <c r="C129" s="1">
        <v>-3.99</v>
      </c>
      <c r="F129" s="15">
        <f t="shared" si="34"/>
        <v>-118.89066336656651</v>
      </c>
      <c r="G129" s="15">
        <f t="shared" si="35"/>
        <v>-118.6328758743395</v>
      </c>
      <c r="H129" s="27">
        <f t="shared" si="39"/>
        <v>-5.2385714285714284</v>
      </c>
      <c r="I129" s="15">
        <f t="shared" si="47"/>
        <v>-5.540026455026454</v>
      </c>
      <c r="J129" s="15">
        <f t="shared" si="49"/>
        <v>-5.9856569664902999</v>
      </c>
      <c r="K129" s="15">
        <f t="shared" si="50"/>
        <v>-0.44563051146384591</v>
      </c>
      <c r="L129" s="45">
        <f t="shared" si="48"/>
        <v>-0.74708553791887145</v>
      </c>
      <c r="M129" s="16"/>
      <c r="N129" s="24">
        <f t="shared" si="32"/>
        <v>-0.94067290340636978</v>
      </c>
      <c r="O129" s="24">
        <f t="shared" si="38"/>
        <v>-2.58</v>
      </c>
      <c r="P129" s="34"/>
      <c r="Q129" s="24"/>
      <c r="R129" s="11"/>
      <c r="T129" s="15">
        <f t="shared" si="36"/>
        <v>-2.370716899700442</v>
      </c>
      <c r="U129" s="15">
        <f t="shared" si="37"/>
        <v>-1.5973544230194072</v>
      </c>
      <c r="V129" s="27">
        <f t="shared" si="43"/>
        <v>-5.3658333333333337</v>
      </c>
      <c r="W129" s="27">
        <f t="shared" si="40"/>
        <v>-5.3984999999999994</v>
      </c>
      <c r="X129" s="27">
        <f t="shared" si="44"/>
        <v>-5.6118162970662979</v>
      </c>
      <c r="Y129" s="15">
        <f t="shared" si="45"/>
        <v>-0.21331629706629851</v>
      </c>
      <c r="Z129" s="15">
        <f t="shared" si="51"/>
        <v>-0.24598296373296424</v>
      </c>
      <c r="AA129" s="16"/>
      <c r="AB129" s="24">
        <f t="shared" si="46"/>
        <v>-3.75191147020262E-2</v>
      </c>
      <c r="AC129" s="24">
        <f t="shared" si="42"/>
        <v>-5.1100000000000003</v>
      </c>
      <c r="AD129" s="24"/>
      <c r="AF129" s="11"/>
    </row>
    <row r="130" spans="1:32" ht="12.75">
      <c r="A130" s="4">
        <v>-143.30000000000001</v>
      </c>
      <c r="B130" s="1">
        <v>-10.52</v>
      </c>
      <c r="C130" s="1">
        <v>-4.1399999999999997</v>
      </c>
      <c r="F130" s="15">
        <f t="shared" si="34"/>
        <v>-118.37508838211249</v>
      </c>
      <c r="G130" s="15">
        <f t="shared" si="35"/>
        <v>-118.11730088988548</v>
      </c>
      <c r="H130" s="27">
        <f t="shared" si="39"/>
        <v>-5.2622222222222224</v>
      </c>
      <c r="I130" s="15">
        <f t="shared" si="47"/>
        <v>-5.2261904761904754</v>
      </c>
      <c r="J130" s="15">
        <f t="shared" si="49"/>
        <v>-5.6625705467372143</v>
      </c>
      <c r="K130" s="15">
        <f t="shared" si="50"/>
        <v>-0.43638007054673889</v>
      </c>
      <c r="L130" s="45">
        <f t="shared" si="48"/>
        <v>-0.40034832451499192</v>
      </c>
      <c r="M130" s="16"/>
      <c r="N130" s="24">
        <f t="shared" ref="N130:N193" si="52" xml:space="preserve"> SIN((2*PI()*(G130+O130)/4.64017486008615) + 5.828143046)</f>
        <v>-0.50248994356480836</v>
      </c>
      <c r="O130" s="24">
        <f t="shared" si="38"/>
        <v>-2.58</v>
      </c>
      <c r="P130" s="34"/>
      <c r="Q130" s="24"/>
      <c r="R130" s="11"/>
      <c r="T130" s="15">
        <f t="shared" si="36"/>
        <v>-0.82399194633839201</v>
      </c>
      <c r="U130" s="15">
        <f t="shared" si="37"/>
        <v>-5.0629469657357262E-2</v>
      </c>
      <c r="V130" s="27">
        <f t="shared" si="43"/>
        <v>-5.4041666666666659</v>
      </c>
      <c r="W130" s="27"/>
      <c r="X130" s="27"/>
      <c r="Y130" s="15"/>
      <c r="Z130" s="15"/>
      <c r="AA130" s="16"/>
      <c r="AB130" s="24">
        <f t="shared" ref="AB130:AB137" si="53" xml:space="preserve"> SIN((2*PI()*(U130+AC130)/13.9205245802584) + 2.989911921)</f>
        <v>0.61359372012323432</v>
      </c>
      <c r="AC130" s="24">
        <f t="shared" si="42"/>
        <v>-5.1100000000000003</v>
      </c>
      <c r="AD130" s="24"/>
      <c r="AF130" s="11"/>
    </row>
    <row r="131" spans="1:32" ht="12.75">
      <c r="A131" s="4">
        <v>-143.19999999999999</v>
      </c>
      <c r="B131" s="1">
        <v>-10.5</v>
      </c>
      <c r="C131" s="1">
        <v>-4.17</v>
      </c>
      <c r="F131" s="15">
        <f t="shared" si="34"/>
        <v>-117.85951339765847</v>
      </c>
      <c r="G131" s="15">
        <f t="shared" si="35"/>
        <v>-117.60172590543146</v>
      </c>
      <c r="H131" s="27">
        <f t="shared" si="39"/>
        <v>-5.1777777777777771</v>
      </c>
      <c r="I131" s="15">
        <f t="shared" si="47"/>
        <v>-5.2058333333333335</v>
      </c>
      <c r="J131" s="15">
        <f t="shared" si="49"/>
        <v>-5.4445458553791894</v>
      </c>
      <c r="K131" s="15">
        <f t="shared" si="50"/>
        <v>-0.23871252204585591</v>
      </c>
      <c r="L131" s="45">
        <f t="shared" si="48"/>
        <v>-0.2667680776014123</v>
      </c>
      <c r="M131" s="16"/>
      <c r="N131" s="24">
        <f t="shared" si="52"/>
        <v>0.17081364542436017</v>
      </c>
      <c r="O131" s="24">
        <f t="shared" si="38"/>
        <v>-2.58</v>
      </c>
      <c r="P131" s="34"/>
      <c r="Q131" s="24"/>
      <c r="R131" s="11"/>
      <c r="T131" s="15">
        <f t="shared" si="36"/>
        <v>0.72273300702365795</v>
      </c>
      <c r="U131" s="15">
        <f t="shared" si="37"/>
        <v>1.4960954837046927</v>
      </c>
      <c r="V131" s="27"/>
      <c r="W131" s="27"/>
      <c r="X131" s="27"/>
      <c r="Y131" s="15"/>
      <c r="Z131" s="15"/>
      <c r="AA131" s="16"/>
      <c r="AB131" s="24">
        <f t="shared" si="53"/>
        <v>0.97759923396823456</v>
      </c>
      <c r="AC131" s="24">
        <f t="shared" si="42"/>
        <v>-5.1100000000000003</v>
      </c>
      <c r="AD131" s="24"/>
      <c r="AF131" s="11"/>
    </row>
    <row r="132" spans="1:32" ht="12.75">
      <c r="A132" s="4">
        <v>-143.1</v>
      </c>
      <c r="B132" s="1">
        <v>-10.57</v>
      </c>
      <c r="C132" s="1">
        <v>-4.01</v>
      </c>
      <c r="F132" s="15">
        <f t="shared" ref="F132:F195" si="54">F131+0.515574984454017</f>
        <v>-117.34393841320446</v>
      </c>
      <c r="G132" s="15">
        <f t="shared" ref="G132:G195" si="55">G131+0.515574984454017</f>
        <v>-117.08615092097745</v>
      </c>
      <c r="H132" s="27">
        <f t="shared" si="39"/>
        <v>-5.1775000000000002</v>
      </c>
      <c r="I132" s="15">
        <f t="shared" si="47"/>
        <v>-5.1469444444444443</v>
      </c>
      <c r="J132" s="15">
        <f t="shared" si="49"/>
        <v>-5.2092372134038811</v>
      </c>
      <c r="K132" s="15">
        <f t="shared" si="50"/>
        <v>-6.2292768959436806E-2</v>
      </c>
      <c r="L132" s="45">
        <f t="shared" si="48"/>
        <v>-3.1737213403880915E-2</v>
      </c>
      <c r="M132" s="16"/>
      <c r="N132" s="24">
        <f t="shared" si="52"/>
        <v>0.76419163133726475</v>
      </c>
      <c r="O132" s="24">
        <f t="shared" si="38"/>
        <v>-2.58</v>
      </c>
      <c r="P132" s="34"/>
      <c r="Q132" s="24"/>
      <c r="R132" s="11"/>
      <c r="T132" s="15">
        <f t="shared" ref="T132:T137" si="56">T131+1.54672495336205</f>
        <v>2.2694579603857079</v>
      </c>
      <c r="U132" s="15">
        <f t="shared" ref="U132:U137" si="57">U131+1.54672495336205</f>
        <v>3.0428204370667427</v>
      </c>
      <c r="V132" s="27"/>
      <c r="W132" s="27"/>
      <c r="X132" s="27"/>
      <c r="Y132" s="15"/>
      <c r="Z132" s="15"/>
      <c r="AA132" s="16"/>
      <c r="AB132" s="24">
        <f t="shared" si="53"/>
        <v>0.88417520143423434</v>
      </c>
      <c r="AC132" s="24">
        <f t="shared" si="42"/>
        <v>-5.1100000000000003</v>
      </c>
      <c r="AD132" s="24"/>
      <c r="AF132" s="11"/>
    </row>
    <row r="133" spans="1:32" ht="12.75">
      <c r="A133" s="4">
        <v>-143</v>
      </c>
      <c r="B133" s="1">
        <v>-10.51</v>
      </c>
      <c r="C133" s="1">
        <v>-4.07</v>
      </c>
      <c r="F133" s="15">
        <f t="shared" si="54"/>
        <v>-116.82836342875044</v>
      </c>
      <c r="G133" s="15">
        <f t="shared" si="55"/>
        <v>-116.57057593652343</v>
      </c>
      <c r="H133" s="27">
        <f t="shared" si="39"/>
        <v>-5.0855555555555556</v>
      </c>
      <c r="I133" s="15">
        <f t="shared" si="47"/>
        <v>-5.0517592592592599</v>
      </c>
      <c r="J133" s="15">
        <f t="shared" si="49"/>
        <v>-5.0645943562610229</v>
      </c>
      <c r="K133" s="15">
        <f t="shared" si="50"/>
        <v>-1.2835097001762996E-2</v>
      </c>
      <c r="L133" s="45">
        <f t="shared" si="48"/>
        <v>2.0961199294532662E-2</v>
      </c>
      <c r="M133" s="16"/>
      <c r="N133" s="24">
        <f t="shared" si="52"/>
        <v>0.99999585990353135</v>
      </c>
      <c r="O133" s="24">
        <f t="shared" si="38"/>
        <v>-2.58</v>
      </c>
      <c r="P133" s="34"/>
      <c r="Q133" s="24"/>
      <c r="R133" s="11"/>
      <c r="T133" s="15">
        <f t="shared" si="56"/>
        <v>3.8161829137477579</v>
      </c>
      <c r="U133" s="15">
        <f t="shared" si="57"/>
        <v>4.5895453904287926</v>
      </c>
      <c r="V133" s="27"/>
      <c r="W133" s="27"/>
      <c r="X133" s="27"/>
      <c r="Y133" s="15"/>
      <c r="Z133" s="15"/>
      <c r="AA133" s="16"/>
      <c r="AB133" s="24">
        <f t="shared" si="53"/>
        <v>0.37703576563635893</v>
      </c>
      <c r="AC133" s="24">
        <f t="shared" si="42"/>
        <v>-5.1100000000000003</v>
      </c>
      <c r="AD133" s="24"/>
      <c r="AF133" s="11"/>
    </row>
    <row r="134" spans="1:32" ht="12.75">
      <c r="A134" s="4">
        <v>-142.9</v>
      </c>
      <c r="B134" s="1">
        <v>-10.76</v>
      </c>
      <c r="C134" s="1">
        <v>-4.05</v>
      </c>
      <c r="F134" s="15">
        <f t="shared" si="54"/>
        <v>-116.31278844429642</v>
      </c>
      <c r="G134" s="15">
        <f t="shared" si="55"/>
        <v>-116.05500095206941</v>
      </c>
      <c r="H134" s="27">
        <f t="shared" si="39"/>
        <v>-4.8922222222222222</v>
      </c>
      <c r="I134" s="15">
        <f t="shared" si="47"/>
        <v>-5.0085185185185184</v>
      </c>
      <c r="J134" s="15">
        <f t="shared" si="49"/>
        <v>-4.998641975308642</v>
      </c>
      <c r="K134" s="15">
        <f t="shared" si="50"/>
        <v>9.8765432098764094E-3</v>
      </c>
      <c r="L134" s="45">
        <f t="shared" si="48"/>
        <v>-0.10641975308641971</v>
      </c>
      <c r="M134" s="16"/>
      <c r="N134" s="24">
        <f t="shared" si="52"/>
        <v>0.76789091190488656</v>
      </c>
      <c r="O134" s="24">
        <f t="shared" si="38"/>
        <v>-2.58</v>
      </c>
      <c r="P134" s="34"/>
      <c r="Q134" s="24"/>
      <c r="R134" s="11"/>
      <c r="T134" s="15">
        <f t="shared" si="56"/>
        <v>5.3629078671098078</v>
      </c>
      <c r="U134" s="15">
        <f t="shared" si="57"/>
        <v>6.1362703437908426</v>
      </c>
      <c r="V134" s="27"/>
      <c r="W134" s="27"/>
      <c r="X134" s="27"/>
      <c r="Y134" s="15"/>
      <c r="Z134" s="15"/>
      <c r="AA134" s="16"/>
      <c r="AB134" s="24">
        <f t="shared" si="53"/>
        <v>-0.30652289518855097</v>
      </c>
      <c r="AC134" s="24">
        <f t="shared" si="42"/>
        <v>-5.1100000000000003</v>
      </c>
      <c r="AD134" s="24"/>
      <c r="AF134" s="11"/>
    </row>
    <row r="135" spans="1:32" ht="12.75">
      <c r="A135" s="4">
        <v>-142.80000000000001</v>
      </c>
      <c r="B135" s="1">
        <v>-10.52</v>
      </c>
      <c r="C135" s="1">
        <v>-3.9</v>
      </c>
      <c r="F135" s="15">
        <f t="shared" si="54"/>
        <v>-115.7972134598424</v>
      </c>
      <c r="G135" s="15">
        <f t="shared" si="55"/>
        <v>-115.53942596761539</v>
      </c>
      <c r="H135" s="27">
        <f t="shared" si="39"/>
        <v>-5.0477777777777781</v>
      </c>
      <c r="I135" s="15">
        <f t="shared" si="47"/>
        <v>-4.9407407407407407</v>
      </c>
      <c r="J135" s="15">
        <f t="shared" si="49"/>
        <v>-4.9372839506172843</v>
      </c>
      <c r="K135" s="15">
        <f t="shared" si="50"/>
        <v>3.4567901234563436E-3</v>
      </c>
      <c r="L135" s="45">
        <f t="shared" si="48"/>
        <v>0.11049382716049383</v>
      </c>
      <c r="M135" s="16"/>
      <c r="N135" s="24">
        <f t="shared" si="52"/>
        <v>0.17648127206906147</v>
      </c>
      <c r="O135" s="24">
        <f t="shared" si="38"/>
        <v>-2.58</v>
      </c>
      <c r="P135" s="34"/>
      <c r="Q135" s="24"/>
      <c r="R135" s="11"/>
      <c r="T135" s="15">
        <f t="shared" si="56"/>
        <v>6.9096328204718578</v>
      </c>
      <c r="U135" s="15">
        <f t="shared" si="57"/>
        <v>7.6829952971528925</v>
      </c>
      <c r="V135" s="27"/>
      <c r="W135" s="27"/>
      <c r="X135" s="27"/>
      <c r="Y135" s="15"/>
      <c r="Z135" s="15"/>
      <c r="AA135" s="16"/>
      <c r="AB135" s="24">
        <f t="shared" si="53"/>
        <v>-0.84665608673221915</v>
      </c>
      <c r="AC135" s="24">
        <f t="shared" si="42"/>
        <v>-5.1100000000000003</v>
      </c>
      <c r="AD135" s="24"/>
      <c r="AF135" s="11"/>
    </row>
    <row r="136" spans="1:32" ht="12.75">
      <c r="A136" s="4">
        <v>-142.69999999999999</v>
      </c>
      <c r="B136" s="1">
        <v>-10.68</v>
      </c>
      <c r="C136" s="1">
        <v>-3.77</v>
      </c>
      <c r="F136" s="15">
        <f t="shared" si="54"/>
        <v>-115.28163847538838</v>
      </c>
      <c r="G136" s="15">
        <f t="shared" si="55"/>
        <v>-115.02385098316137</v>
      </c>
      <c r="H136" s="27">
        <f t="shared" si="39"/>
        <v>-4.8822222222222216</v>
      </c>
      <c r="I136" s="15">
        <f t="shared" si="47"/>
        <v>-4.9158333333333326</v>
      </c>
      <c r="J136" s="15">
        <f t="shared" si="49"/>
        <v>-4.868641975308643</v>
      </c>
      <c r="K136" s="15">
        <f t="shared" si="50"/>
        <v>4.7191358024689656E-2</v>
      </c>
      <c r="L136" s="45">
        <f t="shared" si="48"/>
        <v>1.358024691357862E-2</v>
      </c>
      <c r="M136" s="16"/>
      <c r="N136" s="24">
        <f t="shared" si="52"/>
        <v>-0.49750591633871882</v>
      </c>
      <c r="O136" s="24">
        <f t="shared" si="38"/>
        <v>-2.58</v>
      </c>
      <c r="P136" s="34"/>
      <c r="Q136" s="24"/>
      <c r="R136" s="11"/>
      <c r="T136" s="15">
        <f t="shared" si="56"/>
        <v>8.4563577738339077</v>
      </c>
      <c r="U136" s="15">
        <f t="shared" si="57"/>
        <v>9.2297202505149425</v>
      </c>
      <c r="V136" s="27"/>
      <c r="W136" s="27"/>
      <c r="X136" s="27"/>
      <c r="Y136" s="15"/>
      <c r="Z136" s="15"/>
      <c r="AA136" s="16"/>
      <c r="AB136" s="24">
        <f t="shared" si="53"/>
        <v>-0.99062948575959797</v>
      </c>
      <c r="AC136" s="24">
        <f t="shared" si="42"/>
        <v>-5.1100000000000003</v>
      </c>
      <c r="AD136" s="24"/>
      <c r="AF136" s="11"/>
    </row>
    <row r="137" spans="1:32" ht="12.75">
      <c r="A137" s="4">
        <v>-142.6</v>
      </c>
      <c r="B137" s="1">
        <v>-10.62</v>
      </c>
      <c r="C137" s="1">
        <v>-3.75</v>
      </c>
      <c r="F137" s="15">
        <f t="shared" si="54"/>
        <v>-114.76606349093436</v>
      </c>
      <c r="G137" s="15">
        <f t="shared" si="55"/>
        <v>-114.50827599870735</v>
      </c>
      <c r="H137" s="27">
        <f t="shared" si="39"/>
        <v>-4.8174999999999999</v>
      </c>
      <c r="I137" s="15">
        <f t="shared" si="47"/>
        <v>-4.7815740740740731</v>
      </c>
      <c r="J137" s="15">
        <f t="shared" si="49"/>
        <v>-4.8022530864197526</v>
      </c>
      <c r="K137" s="15">
        <f t="shared" si="50"/>
        <v>-2.0679012345679482E-2</v>
      </c>
      <c r="L137" s="45">
        <f t="shared" si="48"/>
        <v>1.5246913580247323E-2</v>
      </c>
      <c r="M137" s="16"/>
      <c r="N137" s="24">
        <f t="shared" si="52"/>
        <v>-0.93870455732925251</v>
      </c>
      <c r="O137" s="24">
        <f t="shared" si="38"/>
        <v>-2.58</v>
      </c>
      <c r="P137" s="34"/>
      <c r="Q137" s="24"/>
      <c r="R137" s="11"/>
      <c r="T137" s="15">
        <f t="shared" si="56"/>
        <v>10.003082727195958</v>
      </c>
      <c r="U137" s="15">
        <f t="shared" si="57"/>
        <v>10.776445203876992</v>
      </c>
      <c r="V137" s="27"/>
      <c r="W137" s="27"/>
      <c r="X137" s="27"/>
      <c r="Y137" s="15"/>
      <c r="Z137" s="15"/>
      <c r="AA137" s="16"/>
      <c r="AB137" s="24">
        <f t="shared" si="53"/>
        <v>-0.67107633877967898</v>
      </c>
      <c r="AC137" s="24">
        <f t="shared" si="42"/>
        <v>-5.1100000000000003</v>
      </c>
      <c r="AD137" s="24"/>
      <c r="AF137" s="11"/>
    </row>
    <row r="138" spans="1:32" ht="12.75">
      <c r="A138" s="4">
        <v>-142.5</v>
      </c>
      <c r="B138" s="1">
        <v>-10.58</v>
      </c>
      <c r="C138" s="1">
        <v>-3.52</v>
      </c>
      <c r="F138" s="15">
        <f t="shared" si="54"/>
        <v>-114.25048850648034</v>
      </c>
      <c r="G138" s="15">
        <f t="shared" si="55"/>
        <v>-113.99270101425333</v>
      </c>
      <c r="H138" s="27">
        <f t="shared" si="39"/>
        <v>-4.6449999999999996</v>
      </c>
      <c r="I138" s="15">
        <f t="shared" si="47"/>
        <v>-4.7241666666666662</v>
      </c>
      <c r="J138" s="15">
        <f t="shared" si="49"/>
        <v>-4.759413580246914</v>
      </c>
      <c r="K138" s="15">
        <f t="shared" si="50"/>
        <v>-3.5246913580247785E-2</v>
      </c>
      <c r="L138" s="45">
        <f t="shared" si="48"/>
        <v>-0.11441358024691439</v>
      </c>
      <c r="M138" s="16"/>
      <c r="N138" s="24">
        <f t="shared" si="52"/>
        <v>-0.94067290340634813</v>
      </c>
      <c r="O138" s="24">
        <f t="shared" si="38"/>
        <v>-2.58</v>
      </c>
      <c r="P138" s="34"/>
      <c r="Q138" s="24"/>
      <c r="R138" s="11"/>
      <c r="T138" s="15"/>
      <c r="U138" s="15"/>
      <c r="V138" s="27"/>
      <c r="W138" s="27"/>
      <c r="X138" s="27"/>
      <c r="Y138" s="15"/>
      <c r="Z138" s="15"/>
      <c r="AA138" s="16"/>
      <c r="AB138" s="24"/>
      <c r="AC138" s="24"/>
      <c r="AD138" s="24"/>
      <c r="AF138" s="11"/>
    </row>
    <row r="139" spans="1:32" ht="12.75">
      <c r="A139" s="4">
        <v>-142.4</v>
      </c>
      <c r="B139" s="1">
        <v>-11.01</v>
      </c>
      <c r="C139" s="1">
        <v>-3.47</v>
      </c>
      <c r="F139" s="15">
        <f t="shared" si="54"/>
        <v>-113.73491352202632</v>
      </c>
      <c r="G139" s="15">
        <f t="shared" si="55"/>
        <v>-113.47712602979931</v>
      </c>
      <c r="H139" s="27">
        <f t="shared" si="39"/>
        <v>-4.71</v>
      </c>
      <c r="I139" s="15">
        <f t="shared" si="47"/>
        <v>-4.6383333333333328</v>
      </c>
      <c r="J139" s="15">
        <f t="shared" si="49"/>
        <v>-4.7513888888888891</v>
      </c>
      <c r="K139" s="15">
        <f t="shared" si="50"/>
        <v>-0.11305555555555635</v>
      </c>
      <c r="L139" s="45">
        <f t="shared" si="48"/>
        <v>-4.1388888888889142E-2</v>
      </c>
      <c r="M139" s="16"/>
      <c r="N139" s="24">
        <f t="shared" si="52"/>
        <v>-0.50248994356480237</v>
      </c>
      <c r="O139" s="24">
        <f t="shared" ref="O139:O202" si="58">O138</f>
        <v>-2.58</v>
      </c>
      <c r="P139" s="34"/>
      <c r="Q139" s="24"/>
      <c r="R139" s="11"/>
      <c r="T139" s="15"/>
      <c r="U139" s="15"/>
      <c r="V139" s="27"/>
      <c r="W139" s="27"/>
      <c r="X139" s="27"/>
      <c r="Y139" s="15"/>
      <c r="Z139" s="15"/>
    </row>
    <row r="140" spans="1:32" ht="12.75">
      <c r="A140" s="4">
        <v>-142.30000000000001</v>
      </c>
      <c r="B140" s="1">
        <v>-11.23</v>
      </c>
      <c r="C140" s="1">
        <v>-3.55</v>
      </c>
      <c r="F140" s="15">
        <f t="shared" si="54"/>
        <v>-113.2193385375723</v>
      </c>
      <c r="G140" s="15">
        <f t="shared" si="55"/>
        <v>-112.96155104534529</v>
      </c>
      <c r="H140" s="27">
        <f t="shared" ref="H140:H203" si="59">AVERAGEIFS(Oxy,KyrBP,"&gt;"&amp;F140,KyrBP,"&lt;="&amp;F141)</f>
        <v>-4.5599999999999996</v>
      </c>
      <c r="I140" s="15">
        <f t="shared" si="47"/>
        <v>-4.6166666666666663</v>
      </c>
      <c r="J140" s="15">
        <f t="shared" si="49"/>
        <v>-4.7283024691358024</v>
      </c>
      <c r="K140" s="15">
        <f t="shared" si="50"/>
        <v>-0.11163580246913618</v>
      </c>
      <c r="L140" s="45">
        <f t="shared" si="48"/>
        <v>-0.16830246913580282</v>
      </c>
      <c r="M140" s="16"/>
      <c r="N140" s="24">
        <f t="shared" si="52"/>
        <v>0.17081364542439492</v>
      </c>
      <c r="O140" s="24">
        <f t="shared" si="58"/>
        <v>-2.58</v>
      </c>
      <c r="P140" s="34"/>
      <c r="Q140" s="24"/>
      <c r="R140" s="11"/>
      <c r="T140" s="15"/>
      <c r="U140" s="15"/>
      <c r="V140" s="27"/>
      <c r="W140" s="27"/>
      <c r="X140" s="27"/>
      <c r="Y140" s="15"/>
      <c r="Z140" s="15"/>
    </row>
    <row r="141" spans="1:32" ht="12.75">
      <c r="A141" s="4">
        <v>-142.19999999999999</v>
      </c>
      <c r="B141" s="1">
        <v>-11</v>
      </c>
      <c r="C141" s="1">
        <v>-3.41</v>
      </c>
      <c r="F141" s="15">
        <f t="shared" si="54"/>
        <v>-112.70376355311828</v>
      </c>
      <c r="G141" s="15">
        <f t="shared" si="55"/>
        <v>-112.44597606089127</v>
      </c>
      <c r="H141" s="27">
        <f t="shared" si="59"/>
        <v>-4.58</v>
      </c>
      <c r="I141" s="15">
        <f t="shared" si="47"/>
        <v>-4.6133333333333333</v>
      </c>
      <c r="J141" s="15">
        <f t="shared" si="49"/>
        <v>-4.7125000000000004</v>
      </c>
      <c r="K141" s="15">
        <f t="shared" si="50"/>
        <v>-9.9166666666667069E-2</v>
      </c>
      <c r="L141" s="45">
        <f t="shared" si="48"/>
        <v>-0.13250000000000028</v>
      </c>
      <c r="M141" s="16"/>
      <c r="N141" s="24">
        <f t="shared" si="52"/>
        <v>0.76419163133728751</v>
      </c>
      <c r="O141" s="24">
        <f t="shared" si="58"/>
        <v>-2.58</v>
      </c>
      <c r="P141" s="34"/>
      <c r="Q141" s="24"/>
      <c r="R141" s="11"/>
      <c r="T141" s="15"/>
      <c r="U141" s="15"/>
      <c r="V141" s="27"/>
      <c r="W141" s="27"/>
      <c r="X141" s="27"/>
      <c r="Y141" s="15"/>
      <c r="Z141" s="15"/>
    </row>
    <row r="142" spans="1:32" ht="12.75">
      <c r="A142" s="4">
        <v>-142.1</v>
      </c>
      <c r="B142" s="1">
        <v>-10.55</v>
      </c>
      <c r="C142" s="1">
        <v>-3.31</v>
      </c>
      <c r="E142" t="s">
        <v>97</v>
      </c>
      <c r="F142" s="15">
        <f t="shared" si="54"/>
        <v>-112.18818856866426</v>
      </c>
      <c r="G142" s="15">
        <f t="shared" si="55"/>
        <v>-111.93040107643725</v>
      </c>
      <c r="H142" s="27">
        <f>(H141+H143)/2</f>
        <v>-4.7</v>
      </c>
      <c r="I142" s="15">
        <f t="shared" si="47"/>
        <v>-4.7</v>
      </c>
      <c r="J142" s="15">
        <f t="shared" si="49"/>
        <v>-4.7005555555555558</v>
      </c>
      <c r="K142" s="15">
        <f t="shared" si="50"/>
        <v>-5.555555555556424E-4</v>
      </c>
      <c r="L142" s="45">
        <f t="shared" si="48"/>
        <v>-5.555555555556424E-4</v>
      </c>
      <c r="M142" s="16"/>
      <c r="N142" s="24">
        <f t="shared" si="52"/>
        <v>0.99999585990353157</v>
      </c>
      <c r="O142" s="24">
        <f t="shared" si="58"/>
        <v>-2.58</v>
      </c>
      <c r="P142" s="34"/>
      <c r="Q142" s="24"/>
      <c r="R142" s="11"/>
      <c r="T142" s="15"/>
      <c r="U142" s="15"/>
      <c r="V142" s="27"/>
      <c r="W142" s="27"/>
      <c r="X142" s="27"/>
      <c r="Y142" s="15"/>
      <c r="Z142" s="15"/>
    </row>
    <row r="143" spans="1:32" ht="12.75">
      <c r="A143" s="4">
        <v>-142</v>
      </c>
      <c r="B143" s="1">
        <v>-11.11</v>
      </c>
      <c r="C143" s="1">
        <v>-3.4</v>
      </c>
      <c r="F143" s="15">
        <f t="shared" si="54"/>
        <v>-111.67261358421024</v>
      </c>
      <c r="G143" s="15">
        <f t="shared" si="55"/>
        <v>-111.41482609198323</v>
      </c>
      <c r="H143" s="27">
        <f t="shared" si="59"/>
        <v>-4.82</v>
      </c>
      <c r="I143" s="15">
        <f t="shared" si="47"/>
        <v>-4.7866666666666662</v>
      </c>
      <c r="J143" s="15">
        <f t="shared" si="49"/>
        <v>-4.690555555555556</v>
      </c>
      <c r="K143" s="15">
        <f t="shared" si="50"/>
        <v>9.6111111111110148E-2</v>
      </c>
      <c r="L143" s="45">
        <f t="shared" si="48"/>
        <v>0.12944444444444425</v>
      </c>
      <c r="M143" s="16"/>
      <c r="N143" s="24">
        <f t="shared" si="52"/>
        <v>0.76789091190486392</v>
      </c>
      <c r="O143" s="24">
        <f t="shared" si="58"/>
        <v>-2.58</v>
      </c>
      <c r="P143" s="34"/>
      <c r="Q143" s="24"/>
      <c r="R143" s="11"/>
      <c r="T143" s="15"/>
      <c r="U143" s="15"/>
      <c r="V143" s="27"/>
      <c r="W143" s="27"/>
      <c r="X143" s="27"/>
      <c r="Y143" s="15"/>
      <c r="Z143" s="15"/>
    </row>
    <row r="144" spans="1:32" ht="12.75">
      <c r="A144" s="4">
        <v>-141.9</v>
      </c>
      <c r="B144" s="1">
        <v>-11.45</v>
      </c>
      <c r="C144" s="1">
        <v>-3.46</v>
      </c>
      <c r="F144" s="15">
        <f t="shared" si="54"/>
        <v>-111.15703859975622</v>
      </c>
      <c r="G144" s="15">
        <f t="shared" si="55"/>
        <v>-110.89925110752921</v>
      </c>
      <c r="H144" s="27">
        <f t="shared" si="59"/>
        <v>-4.84</v>
      </c>
      <c r="I144" s="15">
        <f t="shared" si="47"/>
        <v>-4.8</v>
      </c>
      <c r="J144" s="15">
        <f t="shared" si="49"/>
        <v>-4.7350000000000003</v>
      </c>
      <c r="K144" s="15">
        <f t="shared" si="50"/>
        <v>6.4999999999999503E-2</v>
      </c>
      <c r="L144" s="45">
        <f t="shared" si="48"/>
        <v>0.10499999999999954</v>
      </c>
      <c r="M144" s="16"/>
      <c r="N144" s="24">
        <f t="shared" si="52"/>
        <v>0.17648127206905473</v>
      </c>
      <c r="O144" s="24">
        <f t="shared" si="58"/>
        <v>-2.58</v>
      </c>
      <c r="P144" s="34"/>
      <c r="Q144" s="24"/>
      <c r="R144" s="11"/>
      <c r="T144" s="15"/>
      <c r="U144" s="15"/>
      <c r="V144" s="27"/>
      <c r="W144" s="27"/>
      <c r="X144" s="27"/>
      <c r="Y144" s="15"/>
      <c r="Z144" s="15"/>
    </row>
    <row r="145" spans="1:26" ht="12.75">
      <c r="A145" s="4">
        <v>-141.80000000000001</v>
      </c>
      <c r="B145" s="1">
        <v>-11.31</v>
      </c>
      <c r="C145" s="1">
        <v>-3.58</v>
      </c>
      <c r="F145" s="15">
        <f t="shared" si="54"/>
        <v>-110.6414636153022</v>
      </c>
      <c r="G145" s="15">
        <f t="shared" si="55"/>
        <v>-110.38367612307519</v>
      </c>
      <c r="H145" s="27">
        <f t="shared" si="59"/>
        <v>-4.74</v>
      </c>
      <c r="I145" s="15">
        <f t="shared" si="47"/>
        <v>-4.7633333333333328</v>
      </c>
      <c r="J145" s="15">
        <f t="shared" si="49"/>
        <v>-4.8166666666666664</v>
      </c>
      <c r="K145" s="15">
        <f t="shared" si="50"/>
        <v>-5.3333333333333677E-2</v>
      </c>
      <c r="L145" s="45">
        <f t="shared" si="48"/>
        <v>-7.6666666666666217E-2</v>
      </c>
      <c r="M145" s="16"/>
      <c r="N145" s="24">
        <f t="shared" si="52"/>
        <v>-0.49750591633874941</v>
      </c>
      <c r="O145" s="24">
        <f t="shared" si="58"/>
        <v>-2.58</v>
      </c>
      <c r="P145" s="34"/>
      <c r="Q145" s="24"/>
      <c r="R145" s="11"/>
      <c r="T145" s="15"/>
      <c r="U145" s="15"/>
      <c r="V145" s="27"/>
      <c r="W145" s="27"/>
      <c r="X145" s="27"/>
      <c r="Y145" s="15"/>
      <c r="Z145" s="15"/>
    </row>
    <row r="146" spans="1:26" ht="12.75">
      <c r="A146" s="4">
        <v>-141.69999999999999</v>
      </c>
      <c r="B146" s="1">
        <v>-10.91</v>
      </c>
      <c r="C146" s="1">
        <v>-3.24</v>
      </c>
      <c r="F146" s="15">
        <f t="shared" si="54"/>
        <v>-110.12588863084818</v>
      </c>
      <c r="G146" s="15">
        <f t="shared" si="55"/>
        <v>-109.86810113862117</v>
      </c>
      <c r="H146" s="27">
        <f t="shared" si="59"/>
        <v>-4.71</v>
      </c>
      <c r="I146" s="15">
        <f t="shared" si="47"/>
        <v>-4.668333333333333</v>
      </c>
      <c r="J146" s="15">
        <f t="shared" si="49"/>
        <v>-4.92</v>
      </c>
      <c r="K146" s="15">
        <f t="shared" si="50"/>
        <v>-0.25166666666666693</v>
      </c>
      <c r="L146" s="45">
        <f t="shared" si="48"/>
        <v>-0.20999999999999996</v>
      </c>
      <c r="M146" s="16"/>
      <c r="N146" s="24">
        <f t="shared" si="52"/>
        <v>-0.93870455732927449</v>
      </c>
      <c r="O146" s="24">
        <f t="shared" si="58"/>
        <v>-2.58</v>
      </c>
      <c r="P146" s="34"/>
      <c r="Q146" s="24"/>
      <c r="R146" s="11"/>
      <c r="T146" s="15"/>
      <c r="U146" s="15"/>
      <c r="V146" s="27"/>
      <c r="W146" s="27"/>
      <c r="X146" s="27"/>
      <c r="Y146" s="15"/>
      <c r="Z146" s="15"/>
    </row>
    <row r="147" spans="1:26" ht="12.75">
      <c r="A147" s="4">
        <v>-141.6</v>
      </c>
      <c r="B147" s="1">
        <v>-10.91</v>
      </c>
      <c r="C147" s="1">
        <v>-3.24</v>
      </c>
      <c r="F147" s="15">
        <f t="shared" si="54"/>
        <v>-109.61031364639416</v>
      </c>
      <c r="G147" s="15">
        <f t="shared" si="55"/>
        <v>-109.35252615416715</v>
      </c>
      <c r="H147" s="27">
        <f t="shared" si="59"/>
        <v>-4.5549999999999997</v>
      </c>
      <c r="I147" s="15">
        <f t="shared" si="47"/>
        <v>-4.791666666666667</v>
      </c>
      <c r="J147" s="15">
        <f t="shared" si="49"/>
        <v>-5.0683333333333325</v>
      </c>
      <c r="K147" s="15">
        <f t="shared" si="50"/>
        <v>-0.27666666666666551</v>
      </c>
      <c r="L147" s="45">
        <f t="shared" si="48"/>
        <v>-0.51333333333333275</v>
      </c>
      <c r="M147" s="16"/>
      <c r="N147" s="24">
        <f t="shared" si="52"/>
        <v>-0.94067290340633614</v>
      </c>
      <c r="O147" s="24">
        <f t="shared" si="58"/>
        <v>-2.58</v>
      </c>
      <c r="P147" s="34"/>
      <c r="Q147" s="24"/>
      <c r="R147" s="11"/>
      <c r="T147" s="15"/>
      <c r="U147" s="15"/>
      <c r="V147" s="27"/>
      <c r="W147" s="27"/>
      <c r="X147" s="27"/>
      <c r="Y147" s="15"/>
      <c r="Z147" s="15"/>
    </row>
    <row r="148" spans="1:26" ht="12.75">
      <c r="A148" s="4">
        <v>-141.5</v>
      </c>
      <c r="B148" s="1">
        <v>-11.06</v>
      </c>
      <c r="C148" s="1">
        <v>-3.21</v>
      </c>
      <c r="F148" s="15">
        <f t="shared" si="54"/>
        <v>-109.09473866194014</v>
      </c>
      <c r="G148" s="15">
        <f t="shared" si="55"/>
        <v>-108.83695116971313</v>
      </c>
      <c r="H148" s="27">
        <f t="shared" si="59"/>
        <v>-5.1099999999999994</v>
      </c>
      <c r="I148" s="15">
        <f t="shared" si="47"/>
        <v>-4.9866666666666664</v>
      </c>
      <c r="J148" s="15">
        <f t="shared" si="49"/>
        <v>-5.3072222222222223</v>
      </c>
      <c r="K148" s="15">
        <f t="shared" si="50"/>
        <v>-0.32055555555555593</v>
      </c>
      <c r="L148" s="45">
        <f t="shared" si="48"/>
        <v>-0.19722222222222285</v>
      </c>
      <c r="M148" s="16"/>
      <c r="N148" s="24">
        <f t="shared" si="52"/>
        <v>-0.50248994356477195</v>
      </c>
      <c r="O148" s="24">
        <f t="shared" si="58"/>
        <v>-2.58</v>
      </c>
      <c r="P148" s="34"/>
      <c r="Q148" s="24"/>
      <c r="R148" s="11"/>
      <c r="T148" s="15"/>
      <c r="U148" s="15"/>
      <c r="V148" s="27"/>
      <c r="W148" s="27"/>
      <c r="X148" s="27"/>
      <c r="Y148" s="15"/>
      <c r="Z148" s="15"/>
    </row>
    <row r="149" spans="1:26" ht="12.75">
      <c r="A149" s="4">
        <v>-141.4</v>
      </c>
      <c r="B149" s="1">
        <v>-10.8</v>
      </c>
      <c r="C149" s="1">
        <v>-3.21</v>
      </c>
      <c r="F149" s="15">
        <f t="shared" si="54"/>
        <v>-108.57916367748612</v>
      </c>
      <c r="G149" s="15">
        <f t="shared" si="55"/>
        <v>-108.32137618525911</v>
      </c>
      <c r="H149" s="27">
        <f t="shared" si="59"/>
        <v>-5.2949999999999999</v>
      </c>
      <c r="I149" s="15">
        <f t="shared" si="47"/>
        <v>-5.3049999999999997</v>
      </c>
      <c r="J149" s="15">
        <f t="shared" si="49"/>
        <v>-5.4849999999999994</v>
      </c>
      <c r="K149" s="15">
        <f t="shared" si="50"/>
        <v>-0.17999999999999972</v>
      </c>
      <c r="L149" s="45">
        <f t="shared" si="48"/>
        <v>-0.1899999999999995</v>
      </c>
      <c r="M149" s="16"/>
      <c r="N149" s="24">
        <f t="shared" si="52"/>
        <v>0.17081364542440169</v>
      </c>
      <c r="O149" s="24">
        <f t="shared" si="58"/>
        <v>-2.58</v>
      </c>
      <c r="P149" s="34"/>
      <c r="Q149" s="24"/>
      <c r="R149" s="11"/>
      <c r="T149" s="15"/>
      <c r="U149" s="15"/>
      <c r="V149" s="27"/>
      <c r="W149" s="27"/>
      <c r="X149" s="27"/>
      <c r="Y149" s="15"/>
      <c r="Z149" s="15"/>
    </row>
    <row r="150" spans="1:26" ht="12.75">
      <c r="A150" s="4">
        <v>-141.30000000000001</v>
      </c>
      <c r="B150" s="1">
        <v>-10.24</v>
      </c>
      <c r="C150" s="1">
        <v>-3.13</v>
      </c>
      <c r="F150" s="15">
        <f t="shared" si="54"/>
        <v>-108.0635886930321</v>
      </c>
      <c r="G150" s="15">
        <f t="shared" si="55"/>
        <v>-107.80580120080509</v>
      </c>
      <c r="H150" s="27">
        <f t="shared" si="59"/>
        <v>-5.51</v>
      </c>
      <c r="I150" s="15">
        <f t="shared" si="47"/>
        <v>-5.6133333333333333</v>
      </c>
      <c r="J150" s="15">
        <f t="shared" si="49"/>
        <v>-5.5299999999999994</v>
      </c>
      <c r="K150" s="15">
        <f t="shared" si="50"/>
        <v>8.3333333333333925E-2</v>
      </c>
      <c r="L150" s="45">
        <f t="shared" si="48"/>
        <v>-1.9999999999999574E-2</v>
      </c>
      <c r="M150" s="16"/>
      <c r="N150" s="24">
        <f t="shared" si="52"/>
        <v>0.76419163133732859</v>
      </c>
      <c r="O150" s="24">
        <f t="shared" si="58"/>
        <v>-2.58</v>
      </c>
      <c r="P150" s="34"/>
      <c r="Q150" s="24"/>
      <c r="R150" s="11"/>
      <c r="T150" s="15"/>
      <c r="U150" s="15"/>
      <c r="V150" s="27"/>
      <c r="W150" s="27"/>
      <c r="X150" s="27"/>
      <c r="Y150" s="15"/>
      <c r="Z150" s="15"/>
    </row>
    <row r="151" spans="1:26" ht="12.75">
      <c r="A151" s="4">
        <v>-141.19999999999999</v>
      </c>
      <c r="B151" s="1">
        <v>-10.119999999999999</v>
      </c>
      <c r="C151" s="1">
        <v>-3.2</v>
      </c>
      <c r="F151" s="15">
        <f t="shared" si="54"/>
        <v>-107.54801370857808</v>
      </c>
      <c r="G151" s="15">
        <f t="shared" si="55"/>
        <v>-107.29022621635107</v>
      </c>
      <c r="H151" s="27">
        <f t="shared" si="59"/>
        <v>-6.0350000000000001</v>
      </c>
      <c r="I151" s="15">
        <f t="shared" si="47"/>
        <v>-6.1716666666666669</v>
      </c>
      <c r="J151" s="15">
        <f t="shared" si="49"/>
        <v>-5.4966666666666661</v>
      </c>
      <c r="K151" s="15">
        <f t="shared" si="50"/>
        <v>0.67500000000000071</v>
      </c>
      <c r="L151" s="45">
        <f t="shared" si="48"/>
        <v>0.538333333333334</v>
      </c>
      <c r="M151" s="16"/>
      <c r="N151" s="24">
        <f t="shared" si="52"/>
        <v>0.99999585990353157</v>
      </c>
      <c r="O151" s="24">
        <f t="shared" si="58"/>
        <v>-2.58</v>
      </c>
      <c r="P151" s="34"/>
      <c r="Q151" s="24"/>
      <c r="R151" s="11"/>
      <c r="T151" s="15"/>
      <c r="U151" s="15"/>
      <c r="V151" s="27"/>
      <c r="W151" s="27"/>
      <c r="X151" s="27"/>
      <c r="Y151" s="15"/>
      <c r="Z151" s="15"/>
    </row>
    <row r="152" spans="1:26" ht="12.75">
      <c r="A152" s="4">
        <v>-141.1</v>
      </c>
      <c r="B152" s="1">
        <v>-10</v>
      </c>
      <c r="C152" s="1">
        <v>-3.43</v>
      </c>
      <c r="F152" s="15">
        <f t="shared" si="54"/>
        <v>-107.03243872412406</v>
      </c>
      <c r="G152" s="15">
        <f t="shared" si="55"/>
        <v>-106.77465123189705</v>
      </c>
      <c r="H152" s="27">
        <f t="shared" si="59"/>
        <v>-6.9700000000000006</v>
      </c>
      <c r="I152" s="15">
        <f t="shared" si="47"/>
        <v>-6.4816666666666665</v>
      </c>
      <c r="J152" s="15">
        <f t="shared" si="49"/>
        <v>-5.533888888888888</v>
      </c>
      <c r="K152" s="15">
        <f t="shared" si="50"/>
        <v>0.9477777777777785</v>
      </c>
      <c r="L152" s="45">
        <f t="shared" si="48"/>
        <v>1.4361111111111127</v>
      </c>
      <c r="M152" s="16"/>
      <c r="N152" s="24">
        <f t="shared" si="52"/>
        <v>0.76789091190484138</v>
      </c>
      <c r="O152" s="24">
        <f t="shared" si="58"/>
        <v>-2.58</v>
      </c>
      <c r="P152" s="34"/>
      <c r="Q152" s="24"/>
      <c r="R152" s="11"/>
      <c r="T152" s="15"/>
      <c r="U152" s="15"/>
      <c r="V152" s="27"/>
      <c r="W152" s="27"/>
      <c r="X152" s="27"/>
      <c r="Y152" s="15"/>
      <c r="Z152" s="15"/>
    </row>
    <row r="153" spans="1:26" ht="12.75">
      <c r="A153" s="4">
        <v>-141</v>
      </c>
      <c r="B153" s="1">
        <v>-10.35</v>
      </c>
      <c r="C153" s="1">
        <v>-3.46</v>
      </c>
      <c r="F153" s="15">
        <f t="shared" si="54"/>
        <v>-106.51686373967004</v>
      </c>
      <c r="G153" s="15">
        <f t="shared" si="55"/>
        <v>-106.25907624744303</v>
      </c>
      <c r="H153" s="27">
        <f t="shared" si="59"/>
        <v>-6.44</v>
      </c>
      <c r="I153" s="15">
        <f t="shared" si="47"/>
        <v>-6.1849999999999996</v>
      </c>
      <c r="J153" s="15">
        <f t="shared" si="49"/>
        <v>-5.4888888888888898</v>
      </c>
      <c r="K153" s="15">
        <f t="shared" si="50"/>
        <v>0.69611111111110979</v>
      </c>
      <c r="L153" s="45">
        <f t="shared" si="48"/>
        <v>0.95111111111111057</v>
      </c>
      <c r="M153" s="16"/>
      <c r="N153" s="24">
        <f t="shared" si="52"/>
        <v>0.17648127206902001</v>
      </c>
      <c r="O153" s="24">
        <f t="shared" si="58"/>
        <v>-2.58</v>
      </c>
      <c r="P153" s="34"/>
      <c r="Q153" s="24"/>
      <c r="R153" s="11"/>
      <c r="T153" s="15"/>
      <c r="U153" s="15"/>
      <c r="V153" s="27"/>
      <c r="W153" s="27"/>
      <c r="X153" s="27"/>
      <c r="Y153" s="15"/>
      <c r="Z153" s="15"/>
    </row>
    <row r="154" spans="1:26" ht="12.75">
      <c r="A154" s="4">
        <v>-140.9</v>
      </c>
      <c r="B154" s="1">
        <v>-10.5</v>
      </c>
      <c r="C154" s="1">
        <v>-3.29</v>
      </c>
      <c r="F154" s="15">
        <f t="shared" si="54"/>
        <v>-106.00128875521602</v>
      </c>
      <c r="G154" s="15">
        <f t="shared" si="55"/>
        <v>-105.74350126298901</v>
      </c>
      <c r="H154" s="27">
        <f t="shared" si="59"/>
        <v>-5.1449999999999996</v>
      </c>
      <c r="I154" s="15">
        <f t="shared" si="47"/>
        <v>-5.331666666666667</v>
      </c>
      <c r="J154" s="15">
        <f t="shared" si="49"/>
        <v>-5.4602777777777787</v>
      </c>
      <c r="K154" s="15">
        <f t="shared" si="50"/>
        <v>-0.12861111111111168</v>
      </c>
      <c r="L154" s="45">
        <f t="shared" si="48"/>
        <v>-0.3152777777777791</v>
      </c>
      <c r="M154" s="16"/>
      <c r="N154" s="24">
        <f t="shared" si="52"/>
        <v>-0.4975059163388047</v>
      </c>
      <c r="O154" s="24">
        <f t="shared" si="58"/>
        <v>-2.58</v>
      </c>
      <c r="P154" s="34"/>
      <c r="Q154" s="24"/>
      <c r="R154" s="11"/>
      <c r="T154" s="15"/>
      <c r="U154" s="15"/>
      <c r="V154" s="27"/>
      <c r="W154" s="27"/>
      <c r="X154" s="27"/>
      <c r="Y154" s="15"/>
      <c r="Z154" s="15"/>
    </row>
    <row r="155" spans="1:26" ht="12.75">
      <c r="A155" s="4">
        <v>-140.80000000000001</v>
      </c>
      <c r="B155" s="1">
        <v>-10.77</v>
      </c>
      <c r="C155" s="1">
        <v>-3.4</v>
      </c>
      <c r="F155" s="15">
        <f t="shared" si="54"/>
        <v>-105.485713770762</v>
      </c>
      <c r="G155" s="15">
        <f t="shared" si="55"/>
        <v>-105.22792627853499</v>
      </c>
      <c r="H155" s="27">
        <f t="shared" si="59"/>
        <v>-4.41</v>
      </c>
      <c r="I155" s="15">
        <f t="shared" si="47"/>
        <v>-4.8150000000000004</v>
      </c>
      <c r="J155" s="15">
        <f t="shared" si="49"/>
        <v>-5.4661111111111111</v>
      </c>
      <c r="K155" s="15">
        <f t="shared" si="50"/>
        <v>-0.65111111111111075</v>
      </c>
      <c r="L155" s="45">
        <f t="shared" si="48"/>
        <v>-1.056111111111111</v>
      </c>
      <c r="M155" s="16"/>
      <c r="N155" s="24">
        <f t="shared" si="52"/>
        <v>-0.9387045573292867</v>
      </c>
      <c r="O155" s="24">
        <f t="shared" si="58"/>
        <v>-2.58</v>
      </c>
      <c r="P155" s="34"/>
      <c r="Q155" s="24"/>
      <c r="R155" s="11"/>
      <c r="T155" s="15"/>
      <c r="U155" s="15"/>
      <c r="V155" s="27"/>
      <c r="W155" s="27"/>
      <c r="X155" s="27"/>
      <c r="Y155" s="15"/>
      <c r="Z155" s="15"/>
    </row>
    <row r="156" spans="1:26" ht="12.75">
      <c r="A156" s="4">
        <v>-140.69999999999999</v>
      </c>
      <c r="B156" s="1">
        <v>-10.47</v>
      </c>
      <c r="C156" s="1">
        <v>-3.09</v>
      </c>
      <c r="F156" s="15">
        <f t="shared" si="54"/>
        <v>-104.97013878630798</v>
      </c>
      <c r="G156" s="15">
        <f t="shared" si="55"/>
        <v>-104.71235129408097</v>
      </c>
      <c r="H156" s="27">
        <f t="shared" si="59"/>
        <v>-4.8900000000000006</v>
      </c>
      <c r="I156" s="15">
        <f t="shared" si="47"/>
        <v>-4.6683333333333339</v>
      </c>
      <c r="J156" s="15">
        <f t="shared" si="49"/>
        <v>-5.4222222222222225</v>
      </c>
      <c r="K156" s="15">
        <f t="shared" si="50"/>
        <v>-0.75388888888888861</v>
      </c>
      <c r="L156" s="45">
        <f t="shared" si="48"/>
        <v>-0.53222222222222193</v>
      </c>
      <c r="M156" s="16"/>
      <c r="N156" s="24">
        <f t="shared" si="52"/>
        <v>-0.9406729034063338</v>
      </c>
      <c r="O156" s="24">
        <f t="shared" si="58"/>
        <v>-2.58</v>
      </c>
      <c r="P156" s="34"/>
      <c r="Q156" s="24"/>
      <c r="R156" s="11"/>
      <c r="T156" s="15"/>
      <c r="U156" s="15"/>
      <c r="V156" s="27"/>
      <c r="W156" s="27"/>
      <c r="X156" s="27"/>
      <c r="Y156" s="15"/>
      <c r="Z156" s="15"/>
    </row>
    <row r="157" spans="1:26" ht="12.75">
      <c r="A157" s="4">
        <v>-140.6</v>
      </c>
      <c r="B157" s="1">
        <v>-10.36</v>
      </c>
      <c r="C157" s="1">
        <v>-3.31</v>
      </c>
      <c r="F157" s="15">
        <f t="shared" si="54"/>
        <v>-104.45456380185396</v>
      </c>
      <c r="G157" s="15">
        <f t="shared" si="55"/>
        <v>-104.19677630962696</v>
      </c>
      <c r="H157" s="27">
        <f t="shared" si="59"/>
        <v>-4.7050000000000001</v>
      </c>
      <c r="I157" s="15">
        <f t="shared" si="47"/>
        <v>-4.8775000000000004</v>
      </c>
      <c r="J157" s="15">
        <f t="shared" si="49"/>
        <v>-5.2580555555555559</v>
      </c>
      <c r="K157" s="15">
        <f t="shared" si="50"/>
        <v>-0.38055555555555554</v>
      </c>
      <c r="L157" s="45">
        <f t="shared" si="48"/>
        <v>-0.55305555555555586</v>
      </c>
      <c r="M157" s="16"/>
      <c r="N157" s="24">
        <f t="shared" si="52"/>
        <v>-0.50248994356474141</v>
      </c>
      <c r="O157" s="24">
        <f t="shared" si="58"/>
        <v>-2.58</v>
      </c>
      <c r="P157" s="34"/>
      <c r="Q157" s="24"/>
      <c r="R157" s="11"/>
      <c r="T157" s="15"/>
      <c r="U157" s="15"/>
      <c r="V157" s="27"/>
      <c r="W157" s="27"/>
      <c r="X157" s="27"/>
      <c r="Y157" s="15"/>
      <c r="Z157" s="15"/>
    </row>
    <row r="158" spans="1:26" ht="12.75">
      <c r="A158" s="4">
        <v>-140.44999999999999</v>
      </c>
      <c r="B158" s="1">
        <v>-10.039999999999999</v>
      </c>
      <c r="C158" s="1">
        <v>-3.55</v>
      </c>
      <c r="F158" s="15">
        <f t="shared" si="54"/>
        <v>-103.93898881739995</v>
      </c>
      <c r="G158" s="15">
        <f t="shared" si="55"/>
        <v>-103.68120132517294</v>
      </c>
      <c r="H158" s="27">
        <f t="shared" si="59"/>
        <v>-5.0374999999999996</v>
      </c>
      <c r="I158" s="15">
        <f t="shared" si="47"/>
        <v>-5.1016666666666666</v>
      </c>
      <c r="J158" s="15">
        <f t="shared" si="49"/>
        <v>-5.1994444444444445</v>
      </c>
      <c r="K158" s="15">
        <f t="shared" si="50"/>
        <v>-9.7777777777777963E-2</v>
      </c>
      <c r="L158" s="45">
        <f t="shared" si="48"/>
        <v>-0.16194444444444489</v>
      </c>
      <c r="M158" s="16"/>
      <c r="N158" s="24">
        <f t="shared" si="52"/>
        <v>0.17081364542446445</v>
      </c>
      <c r="O158" s="24">
        <f t="shared" si="58"/>
        <v>-2.58</v>
      </c>
      <c r="P158" s="34"/>
      <c r="Q158" s="24"/>
      <c r="R158" s="11"/>
      <c r="T158" s="15"/>
      <c r="U158" s="15"/>
      <c r="V158" s="27"/>
      <c r="W158" s="27"/>
      <c r="X158" s="27"/>
      <c r="Y158" s="15"/>
      <c r="Z158" s="15"/>
    </row>
    <row r="159" spans="1:26" ht="12.75">
      <c r="A159" s="4">
        <v>-140.30000000000001</v>
      </c>
      <c r="B159" s="1">
        <v>-10.98</v>
      </c>
      <c r="C159" s="1">
        <v>-3.67</v>
      </c>
      <c r="F159" s="15">
        <f t="shared" si="54"/>
        <v>-103.42341383294593</v>
      </c>
      <c r="G159" s="15">
        <f t="shared" si="55"/>
        <v>-103.16562634071892</v>
      </c>
      <c r="H159" s="27">
        <f t="shared" si="59"/>
        <v>-5.5625</v>
      </c>
      <c r="I159" s="15">
        <f t="shared" si="47"/>
        <v>-5.413333333333334</v>
      </c>
      <c r="J159" s="15">
        <f t="shared" si="49"/>
        <v>-5.2486111111111109</v>
      </c>
      <c r="K159" s="15">
        <f t="shared" si="50"/>
        <v>0.1647222222222231</v>
      </c>
      <c r="L159" s="45">
        <f t="shared" si="48"/>
        <v>0.31388888888888911</v>
      </c>
      <c r="M159" s="16"/>
      <c r="N159" s="24">
        <f t="shared" si="52"/>
        <v>0.76419163133735135</v>
      </c>
      <c r="O159" s="24">
        <f t="shared" si="58"/>
        <v>-2.58</v>
      </c>
      <c r="P159" s="34"/>
      <c r="Q159" s="24"/>
      <c r="R159" s="11"/>
      <c r="T159" s="15"/>
      <c r="U159" s="15"/>
      <c r="V159" s="27"/>
      <c r="W159" s="27"/>
      <c r="X159" s="27"/>
      <c r="Y159" s="15"/>
      <c r="Z159" s="15"/>
    </row>
    <row r="160" spans="1:26" ht="12.75">
      <c r="A160" s="4">
        <v>-140.15</v>
      </c>
      <c r="B160" s="1">
        <v>-10.74</v>
      </c>
      <c r="C160" s="1">
        <v>-2.91</v>
      </c>
      <c r="F160" s="15">
        <f t="shared" si="54"/>
        <v>-102.90783884849191</v>
      </c>
      <c r="G160" s="15">
        <f t="shared" si="55"/>
        <v>-102.6500513562649</v>
      </c>
      <c r="H160" s="27">
        <f t="shared" si="59"/>
        <v>-5.6400000000000006</v>
      </c>
      <c r="I160" s="15">
        <f t="shared" si="47"/>
        <v>-5.5650000000000004</v>
      </c>
      <c r="J160" s="15">
        <f t="shared" si="49"/>
        <v>-5.3021666666666674</v>
      </c>
      <c r="K160" s="15">
        <f t="shared" si="50"/>
        <v>0.26283333333333303</v>
      </c>
      <c r="L160" s="45">
        <f t="shared" si="48"/>
        <v>0.33783333333333321</v>
      </c>
      <c r="M160" s="16"/>
      <c r="N160" s="24">
        <f t="shared" si="52"/>
        <v>0.99999585990353168</v>
      </c>
      <c r="O160" s="24">
        <f t="shared" si="58"/>
        <v>-2.58</v>
      </c>
      <c r="P160" s="34"/>
      <c r="Q160" s="24"/>
      <c r="R160" s="11"/>
      <c r="T160" s="15"/>
      <c r="U160" s="15"/>
      <c r="V160" s="27"/>
      <c r="W160" s="27"/>
      <c r="X160" s="27"/>
      <c r="Y160" s="15"/>
      <c r="Z160" s="15"/>
    </row>
    <row r="161" spans="1:18" ht="12.75">
      <c r="A161" s="4">
        <v>-140</v>
      </c>
      <c r="B161" s="1">
        <v>-10.62</v>
      </c>
      <c r="C161" s="1">
        <v>-2.97</v>
      </c>
      <c r="F161" s="15">
        <f t="shared" si="54"/>
        <v>-102.39226386403789</v>
      </c>
      <c r="G161" s="15">
        <f t="shared" si="55"/>
        <v>-102.13447637181088</v>
      </c>
      <c r="H161" s="27">
        <f t="shared" si="59"/>
        <v>-5.4924999999999997</v>
      </c>
      <c r="I161" s="15">
        <f t="shared" si="47"/>
        <v>-5.6816666666666675</v>
      </c>
      <c r="J161" s="15">
        <f t="shared" si="49"/>
        <v>-5.2591111111111113</v>
      </c>
      <c r="K161" s="15">
        <f t="shared" si="50"/>
        <v>0.42255555555555624</v>
      </c>
      <c r="L161" s="45">
        <f t="shared" si="48"/>
        <v>0.23338888888888842</v>
      </c>
      <c r="M161" s="16"/>
      <c r="N161" s="24">
        <f t="shared" si="52"/>
        <v>0.76789091190481873</v>
      </c>
      <c r="O161" s="24">
        <f t="shared" si="58"/>
        <v>-2.58</v>
      </c>
      <c r="P161" s="34"/>
      <c r="Q161" s="24"/>
      <c r="R161" s="11"/>
    </row>
    <row r="162" spans="1:18" ht="12.75">
      <c r="A162" s="4">
        <v>-139.85</v>
      </c>
      <c r="B162" s="1">
        <v>-10.36</v>
      </c>
      <c r="C162" s="1">
        <v>-3.26</v>
      </c>
      <c r="F162" s="15">
        <f t="shared" si="54"/>
        <v>-101.87668887958387</v>
      </c>
      <c r="G162" s="15">
        <f t="shared" si="55"/>
        <v>-101.61890138735686</v>
      </c>
      <c r="H162" s="27">
        <f t="shared" si="59"/>
        <v>-5.9125000000000005</v>
      </c>
      <c r="I162" s="15">
        <f t="shared" si="47"/>
        <v>-5.6641666666666666</v>
      </c>
      <c r="J162" s="15">
        <f t="shared" si="49"/>
        <v>-5.2068888888888889</v>
      </c>
      <c r="K162" s="15">
        <f t="shared" si="50"/>
        <v>0.45727777777777767</v>
      </c>
      <c r="L162" s="45">
        <f t="shared" si="48"/>
        <v>0.70561111111111163</v>
      </c>
      <c r="M162" s="16"/>
      <c r="N162" s="24">
        <f t="shared" si="52"/>
        <v>0.17648127206895731</v>
      </c>
      <c r="O162" s="24">
        <f t="shared" si="58"/>
        <v>-2.58</v>
      </c>
      <c r="P162" s="34"/>
      <c r="Q162" s="24"/>
      <c r="R162" s="11"/>
    </row>
    <row r="163" spans="1:18" ht="12.75">
      <c r="A163" s="4">
        <v>-139.69999999999999</v>
      </c>
      <c r="B163" s="1">
        <v>-10.44</v>
      </c>
      <c r="C163" s="1">
        <v>-3.39</v>
      </c>
      <c r="F163" s="15">
        <f t="shared" si="54"/>
        <v>-101.36111389512985</v>
      </c>
      <c r="G163" s="15">
        <f t="shared" si="55"/>
        <v>-101.10332640290284</v>
      </c>
      <c r="H163" s="27">
        <f t="shared" si="59"/>
        <v>-5.5875000000000004</v>
      </c>
      <c r="I163" s="15">
        <f t="shared" si="47"/>
        <v>-5.4639999999999995</v>
      </c>
      <c r="J163" s="15">
        <f t="shared" si="49"/>
        <v>-5.1371666666666664</v>
      </c>
      <c r="K163" s="15">
        <f t="shared" si="50"/>
        <v>0.32683333333333309</v>
      </c>
      <c r="L163" s="45">
        <f t="shared" si="48"/>
        <v>0.45033333333333392</v>
      </c>
      <c r="M163" s="16"/>
      <c r="N163" s="24">
        <f t="shared" si="52"/>
        <v>-0.49750591633881064</v>
      </c>
      <c r="O163" s="24">
        <f t="shared" si="58"/>
        <v>-2.58</v>
      </c>
      <c r="P163" s="34"/>
      <c r="Q163" s="24"/>
      <c r="R163" s="11"/>
    </row>
    <row r="164" spans="1:18" ht="12.75">
      <c r="A164" s="4">
        <v>-139.55000000000001</v>
      </c>
      <c r="B164" s="1">
        <v>-10.94</v>
      </c>
      <c r="C164" s="1">
        <v>-3.15</v>
      </c>
      <c r="F164" s="15">
        <f t="shared" si="54"/>
        <v>-100.84553891067583</v>
      </c>
      <c r="G164" s="15">
        <f t="shared" si="55"/>
        <v>-100.58775141844882</v>
      </c>
      <c r="H164" s="27">
        <f t="shared" si="59"/>
        <v>-4.8920000000000003</v>
      </c>
      <c r="I164" s="15">
        <f t="shared" si="47"/>
        <v>-4.9940000000000007</v>
      </c>
      <c r="J164" s="15">
        <f t="shared" si="49"/>
        <v>-4.9746666666666668</v>
      </c>
      <c r="K164" s="15">
        <f t="shared" si="50"/>
        <v>1.9333333333333869E-2</v>
      </c>
      <c r="L164" s="45">
        <f t="shared" si="48"/>
        <v>-8.2666666666666444E-2</v>
      </c>
      <c r="M164" s="16"/>
      <c r="N164" s="24">
        <f t="shared" si="52"/>
        <v>-0.93870455732929881</v>
      </c>
      <c r="O164" s="24">
        <f t="shared" si="58"/>
        <v>-2.58</v>
      </c>
      <c r="P164" s="34"/>
      <c r="Q164" s="24"/>
      <c r="R164" s="11"/>
    </row>
    <row r="165" spans="1:18" ht="12.75">
      <c r="A165" s="4">
        <v>-139.4</v>
      </c>
      <c r="B165" s="1">
        <v>-10.99</v>
      </c>
      <c r="C165" s="1">
        <v>-3.38</v>
      </c>
      <c r="F165" s="15">
        <f t="shared" si="54"/>
        <v>-100.32996392622181</v>
      </c>
      <c r="G165" s="15">
        <f t="shared" si="55"/>
        <v>-100.0721764339948</v>
      </c>
      <c r="H165" s="27">
        <f t="shared" si="59"/>
        <v>-4.5024999999999995</v>
      </c>
      <c r="I165" s="15">
        <f t="shared" si="47"/>
        <v>-4.543166666666667</v>
      </c>
      <c r="J165" s="15">
        <f t="shared" si="49"/>
        <v>-4.8274444444444438</v>
      </c>
      <c r="K165" s="15">
        <f t="shared" si="50"/>
        <v>-0.28427777777777674</v>
      </c>
      <c r="L165" s="45">
        <f t="shared" si="48"/>
        <v>-0.32494444444444426</v>
      </c>
      <c r="M165" s="16"/>
      <c r="N165" s="24">
        <f t="shared" si="52"/>
        <v>-0.94067290340632193</v>
      </c>
      <c r="O165" s="24">
        <f t="shared" si="58"/>
        <v>-2.58</v>
      </c>
      <c r="P165" s="34"/>
      <c r="Q165" s="24"/>
      <c r="R165" s="11"/>
    </row>
    <row r="166" spans="1:18" ht="12.75">
      <c r="A166" s="4">
        <v>-139.25</v>
      </c>
      <c r="B166" s="1">
        <v>-10.77</v>
      </c>
      <c r="C166" s="1">
        <v>-3.39</v>
      </c>
      <c r="F166" s="15">
        <f t="shared" si="54"/>
        <v>-99.814388941767788</v>
      </c>
      <c r="G166" s="15">
        <f t="shared" si="55"/>
        <v>-99.556601449540779</v>
      </c>
      <c r="H166" s="27">
        <f t="shared" si="59"/>
        <v>-4.2350000000000003</v>
      </c>
      <c r="I166" s="15">
        <f t="shared" si="47"/>
        <v>-4.3825000000000003</v>
      </c>
      <c r="J166" s="15">
        <f t="shared" si="49"/>
        <v>-4.6938333333333331</v>
      </c>
      <c r="K166" s="15">
        <f t="shared" si="50"/>
        <v>-0.3113333333333328</v>
      </c>
      <c r="L166" s="45">
        <f t="shared" si="48"/>
        <v>-0.45883333333333276</v>
      </c>
      <c r="M166" s="16"/>
      <c r="N166" s="24">
        <f t="shared" si="52"/>
        <v>-0.50248994356468635</v>
      </c>
      <c r="O166" s="24">
        <f t="shared" si="58"/>
        <v>-2.58</v>
      </c>
      <c r="P166" s="34"/>
      <c r="Q166" s="24"/>
      <c r="R166" s="11"/>
    </row>
    <row r="167" spans="1:18" ht="12.75">
      <c r="A167" s="4">
        <v>-139.1</v>
      </c>
      <c r="B167" s="1">
        <v>-10.76</v>
      </c>
      <c r="C167" s="1">
        <v>-3.52</v>
      </c>
      <c r="F167" s="15">
        <f t="shared" si="54"/>
        <v>-99.298813957313769</v>
      </c>
      <c r="G167" s="15">
        <f t="shared" si="55"/>
        <v>-99.041026465086759</v>
      </c>
      <c r="H167" s="27">
        <f t="shared" si="59"/>
        <v>-4.41</v>
      </c>
      <c r="I167" s="15">
        <f t="shared" si="47"/>
        <v>-4.2483333333333331</v>
      </c>
      <c r="J167" s="15">
        <f t="shared" si="49"/>
        <v>-4.5007777777777784</v>
      </c>
      <c r="K167" s="15">
        <f t="shared" si="50"/>
        <v>-0.25244444444444536</v>
      </c>
      <c r="L167" s="45">
        <f t="shared" si="48"/>
        <v>-9.077777777777829E-2</v>
      </c>
      <c r="M167" s="16"/>
      <c r="N167" s="24">
        <f t="shared" si="52"/>
        <v>0.17081364542449923</v>
      </c>
      <c r="O167" s="24">
        <f t="shared" si="58"/>
        <v>-2.58</v>
      </c>
      <c r="P167" s="34"/>
      <c r="Q167" s="24"/>
      <c r="R167" s="11"/>
    </row>
    <row r="168" spans="1:18" ht="12.75">
      <c r="A168" s="4">
        <v>-138.94999999999999</v>
      </c>
      <c r="B168" s="1">
        <v>-10.66</v>
      </c>
      <c r="C168" s="1">
        <v>-3.16</v>
      </c>
      <c r="F168" s="15">
        <f t="shared" si="54"/>
        <v>-98.783238972859749</v>
      </c>
      <c r="G168" s="15">
        <f t="shared" si="55"/>
        <v>-98.525451480632739</v>
      </c>
      <c r="H168" s="27">
        <f t="shared" si="59"/>
        <v>-4.0999999999999996</v>
      </c>
      <c r="I168" s="15">
        <f t="shared" ref="I168:I231" si="60">AVERAGE(H167:H169)</f>
        <v>-4.2749999999999995</v>
      </c>
      <c r="J168" s="15">
        <f t="shared" si="49"/>
        <v>-4.3555000000000001</v>
      </c>
      <c r="K168" s="15">
        <f t="shared" si="50"/>
        <v>-8.0500000000000682E-2</v>
      </c>
      <c r="L168" s="45">
        <f t="shared" ref="L168:L231" si="61">J168-H168</f>
        <v>-0.2555000000000005</v>
      </c>
      <c r="M168" s="16"/>
      <c r="N168" s="24">
        <f t="shared" si="52"/>
        <v>0.76419163133735579</v>
      </c>
      <c r="O168" s="24">
        <f t="shared" si="58"/>
        <v>-2.58</v>
      </c>
      <c r="P168" s="34"/>
      <c r="Q168" s="24"/>
      <c r="R168" s="11"/>
    </row>
    <row r="169" spans="1:18" ht="12.75">
      <c r="A169" s="4">
        <v>-138.80000000000001</v>
      </c>
      <c r="B169" s="1">
        <v>-10.41</v>
      </c>
      <c r="C169" s="1">
        <v>-3.3</v>
      </c>
      <c r="F169" s="15">
        <f t="shared" si="54"/>
        <v>-98.267663988405729</v>
      </c>
      <c r="G169" s="15">
        <f t="shared" si="55"/>
        <v>-98.00987649617872</v>
      </c>
      <c r="H169" s="27">
        <f t="shared" si="59"/>
        <v>-4.3149999999999995</v>
      </c>
      <c r="I169" s="15">
        <f t="shared" si="60"/>
        <v>-4.2349999999999994</v>
      </c>
      <c r="J169" s="15">
        <f t="shared" si="49"/>
        <v>-4.2841666666666667</v>
      </c>
      <c r="K169" s="15">
        <f t="shared" si="50"/>
        <v>-4.9166666666667247E-2</v>
      </c>
      <c r="L169" s="45">
        <f t="shared" si="61"/>
        <v>3.0833333333332824E-2</v>
      </c>
      <c r="M169" s="16"/>
      <c r="N169" s="24">
        <f t="shared" si="52"/>
        <v>0.99999585990353179</v>
      </c>
      <c r="O169" s="24">
        <f t="shared" si="58"/>
        <v>-2.58</v>
      </c>
      <c r="P169" s="34"/>
      <c r="Q169" s="24"/>
      <c r="R169" s="11"/>
    </row>
    <row r="170" spans="1:18" ht="12.75">
      <c r="A170" s="4">
        <v>-138.65</v>
      </c>
      <c r="B170" s="1">
        <v>-10.45</v>
      </c>
      <c r="C170" s="1">
        <v>-3.39</v>
      </c>
      <c r="F170" s="15">
        <f t="shared" si="54"/>
        <v>-97.75208900395171</v>
      </c>
      <c r="G170" s="15">
        <f t="shared" si="55"/>
        <v>-97.4943015117247</v>
      </c>
      <c r="H170" s="27">
        <f t="shared" si="59"/>
        <v>-4.29</v>
      </c>
      <c r="I170" s="15">
        <f t="shared" si="60"/>
        <v>-4.2600000000000007</v>
      </c>
      <c r="J170" s="15">
        <f t="shared" si="49"/>
        <v>-4.2783333333333333</v>
      </c>
      <c r="K170" s="15">
        <f t="shared" si="50"/>
        <v>-1.8333333333332646E-2</v>
      </c>
      <c r="L170" s="45">
        <f t="shared" si="61"/>
        <v>1.1666666666666714E-2</v>
      </c>
      <c r="M170" s="16"/>
      <c r="N170" s="24">
        <f t="shared" si="52"/>
        <v>0.76789091190479608</v>
      </c>
      <c r="O170" s="24">
        <f t="shared" si="58"/>
        <v>-2.58</v>
      </c>
      <c r="P170" s="34"/>
      <c r="Q170" s="24"/>
      <c r="R170" s="11"/>
    </row>
    <row r="171" spans="1:18" ht="12.75">
      <c r="A171" s="4">
        <v>-138.5</v>
      </c>
      <c r="B171" s="1">
        <v>-10.6</v>
      </c>
      <c r="C171" s="1">
        <v>-3.27</v>
      </c>
      <c r="F171" s="15">
        <f t="shared" si="54"/>
        <v>-97.23651401949769</v>
      </c>
      <c r="G171" s="15">
        <f t="shared" si="55"/>
        <v>-96.97872652727068</v>
      </c>
      <c r="H171" s="27">
        <f t="shared" si="59"/>
        <v>-4.1750000000000007</v>
      </c>
      <c r="I171" s="15">
        <f t="shared" si="60"/>
        <v>-4.248333333333334</v>
      </c>
      <c r="J171" s="15">
        <f t="shared" si="49"/>
        <v>-4.2781481481481487</v>
      </c>
      <c r="K171" s="15">
        <f t="shared" si="50"/>
        <v>-2.9814814814814738E-2</v>
      </c>
      <c r="L171" s="45">
        <f t="shared" si="61"/>
        <v>-0.10314814814814799</v>
      </c>
      <c r="M171" s="16"/>
      <c r="N171" s="24">
        <f t="shared" si="52"/>
        <v>0.17648127206892256</v>
      </c>
      <c r="O171" s="24">
        <f t="shared" si="58"/>
        <v>-2.58</v>
      </c>
      <c r="P171" s="34"/>
      <c r="Q171" s="24"/>
      <c r="R171" s="11"/>
    </row>
    <row r="172" spans="1:18" ht="12.75">
      <c r="A172" s="4">
        <v>-138.35</v>
      </c>
      <c r="B172" s="1">
        <v>-11.31</v>
      </c>
      <c r="C172" s="1">
        <v>-3.9</v>
      </c>
      <c r="F172" s="15">
        <f t="shared" si="54"/>
        <v>-96.720939035043671</v>
      </c>
      <c r="G172" s="15">
        <f t="shared" si="55"/>
        <v>-96.463151542816661</v>
      </c>
      <c r="H172" s="27">
        <f t="shared" si="59"/>
        <v>-4.28</v>
      </c>
      <c r="I172" s="15">
        <f t="shared" si="60"/>
        <v>-4.2350000000000003</v>
      </c>
      <c r="J172" s="15">
        <f t="shared" si="49"/>
        <v>-4.2398148148148147</v>
      </c>
      <c r="K172" s="15">
        <f t="shared" si="50"/>
        <v>-4.8148148148143832E-3</v>
      </c>
      <c r="L172" s="45">
        <f t="shared" si="61"/>
        <v>4.0185185185185546E-2</v>
      </c>
      <c r="M172" s="16"/>
      <c r="N172" s="24">
        <f t="shared" si="52"/>
        <v>-0.49750591633884123</v>
      </c>
      <c r="O172" s="24">
        <f t="shared" si="58"/>
        <v>-2.58</v>
      </c>
      <c r="P172" s="34"/>
      <c r="Q172" s="24"/>
      <c r="R172" s="11"/>
    </row>
    <row r="173" spans="1:18" ht="12.75">
      <c r="A173" s="4">
        <v>-138.19999999999999</v>
      </c>
      <c r="B173" s="1">
        <v>-11.27</v>
      </c>
      <c r="C173" s="1">
        <v>-3.78</v>
      </c>
      <c r="F173" s="15">
        <f t="shared" si="54"/>
        <v>-96.205364050589651</v>
      </c>
      <c r="G173" s="15">
        <f t="shared" si="55"/>
        <v>-95.947576558362641</v>
      </c>
      <c r="H173" s="27">
        <f t="shared" si="59"/>
        <v>-4.25</v>
      </c>
      <c r="I173" s="15">
        <f t="shared" si="60"/>
        <v>-4.3266666666666671</v>
      </c>
      <c r="J173" s="15">
        <f t="shared" si="49"/>
        <v>-4.2412962962962961</v>
      </c>
      <c r="K173" s="15">
        <f t="shared" si="50"/>
        <v>8.5370370370370985E-2</v>
      </c>
      <c r="L173" s="45">
        <f t="shared" si="61"/>
        <v>8.70370370370388E-3</v>
      </c>
      <c r="M173" s="16"/>
      <c r="N173" s="24">
        <f t="shared" si="52"/>
        <v>-0.93870455732930613</v>
      </c>
      <c r="O173" s="24">
        <f t="shared" si="58"/>
        <v>-2.58</v>
      </c>
      <c r="P173" s="34"/>
      <c r="Q173" s="24"/>
      <c r="R173" s="11"/>
    </row>
    <row r="174" spans="1:18" ht="12.75">
      <c r="A174" s="4">
        <v>-138.05000000000001</v>
      </c>
      <c r="B174" s="1">
        <v>-11.25</v>
      </c>
      <c r="C174" s="1">
        <v>-3.51</v>
      </c>
      <c r="F174" s="15">
        <f t="shared" si="54"/>
        <v>-95.689789066135631</v>
      </c>
      <c r="G174" s="15">
        <f t="shared" si="55"/>
        <v>-95.432001573908622</v>
      </c>
      <c r="H174" s="27">
        <f t="shared" si="59"/>
        <v>-4.45</v>
      </c>
      <c r="I174" s="15">
        <f t="shared" si="60"/>
        <v>-4.3111111111111109</v>
      </c>
      <c r="J174" s="15">
        <f t="shared" si="49"/>
        <v>-4.2457407407407413</v>
      </c>
      <c r="K174" s="15">
        <f t="shared" si="50"/>
        <v>6.5370370370369635E-2</v>
      </c>
      <c r="L174" s="45">
        <f t="shared" si="61"/>
        <v>0.20425925925925892</v>
      </c>
      <c r="M174" s="16"/>
      <c r="N174" s="24">
        <f t="shared" si="52"/>
        <v>-0.94067290340630505</v>
      </c>
      <c r="O174" s="24">
        <f t="shared" si="58"/>
        <v>-2.58</v>
      </c>
      <c r="P174" s="34"/>
      <c r="Q174" s="24"/>
      <c r="R174" s="11"/>
    </row>
    <row r="175" spans="1:18" ht="12.75">
      <c r="A175" s="4">
        <v>-137.9</v>
      </c>
      <c r="B175" s="1">
        <v>-11.48</v>
      </c>
      <c r="C175" s="1">
        <v>-3.67</v>
      </c>
      <c r="F175" s="15">
        <f t="shared" si="54"/>
        <v>-95.174214081681612</v>
      </c>
      <c r="G175" s="15">
        <f t="shared" si="55"/>
        <v>-94.916426589454602</v>
      </c>
      <c r="H175" s="27">
        <f t="shared" si="59"/>
        <v>-4.2333333333333334</v>
      </c>
      <c r="I175" s="15">
        <f t="shared" si="60"/>
        <v>-4.2494444444444444</v>
      </c>
      <c r="J175" s="15">
        <f t="shared" ref="J175:J238" si="62">AVERAGE(H171:H179)</f>
        <v>-4.2649999999999997</v>
      </c>
      <c r="K175" s="15">
        <f t="shared" ref="K175:K238" si="63">J175-I175</f>
        <v>-1.5555555555555323E-2</v>
      </c>
      <c r="L175" s="45">
        <f t="shared" si="61"/>
        <v>-3.1666666666666288E-2</v>
      </c>
      <c r="M175" s="16"/>
      <c r="N175" s="24">
        <f t="shared" si="52"/>
        <v>-0.50248994356469268</v>
      </c>
      <c r="O175" s="24">
        <f t="shared" si="58"/>
        <v>-2.58</v>
      </c>
      <c r="P175" s="34"/>
      <c r="Q175" s="24"/>
      <c r="R175" s="11"/>
    </row>
    <row r="176" spans="1:18" ht="12.75">
      <c r="A176" s="4">
        <v>-137.75</v>
      </c>
      <c r="B176" s="1">
        <v>-11.54</v>
      </c>
      <c r="C176" s="1">
        <v>-3.72</v>
      </c>
      <c r="F176" s="15">
        <f t="shared" si="54"/>
        <v>-94.658639097227592</v>
      </c>
      <c r="G176" s="15">
        <f t="shared" si="55"/>
        <v>-94.400851605000582</v>
      </c>
      <c r="H176" s="27">
        <f t="shared" si="59"/>
        <v>-4.0649999999999995</v>
      </c>
      <c r="I176" s="15">
        <f t="shared" si="60"/>
        <v>-4.1372222222222215</v>
      </c>
      <c r="J176" s="15">
        <f t="shared" si="62"/>
        <v>-4.2769444444444442</v>
      </c>
      <c r="K176" s="15">
        <f t="shared" si="63"/>
        <v>-0.13972222222222275</v>
      </c>
      <c r="L176" s="45">
        <f t="shared" si="61"/>
        <v>-0.21194444444444471</v>
      </c>
      <c r="M176" s="16"/>
      <c r="N176" s="24">
        <f t="shared" si="52"/>
        <v>0.17081364542451999</v>
      </c>
      <c r="O176" s="24">
        <f t="shared" si="58"/>
        <v>-2.58</v>
      </c>
      <c r="P176" s="34"/>
      <c r="Q176" s="24"/>
      <c r="R176" s="11"/>
    </row>
    <row r="177" spans="1:18" ht="12.75">
      <c r="A177" s="4">
        <v>-137.6</v>
      </c>
      <c r="B177" s="1">
        <v>-11.48</v>
      </c>
      <c r="C177" s="1">
        <v>-3.59</v>
      </c>
      <c r="F177" s="15">
        <f t="shared" si="54"/>
        <v>-94.143064112773573</v>
      </c>
      <c r="G177" s="15">
        <f t="shared" si="55"/>
        <v>-93.885276620546563</v>
      </c>
      <c r="H177" s="27">
        <f t="shared" si="59"/>
        <v>-4.1133333333333333</v>
      </c>
      <c r="I177" s="15">
        <f t="shared" si="60"/>
        <v>-4.177777777777778</v>
      </c>
      <c r="J177" s="15">
        <f t="shared" si="62"/>
        <v>-4.2921296296296303</v>
      </c>
      <c r="K177" s="15">
        <f t="shared" si="63"/>
        <v>-0.11435185185185226</v>
      </c>
      <c r="L177" s="45">
        <f t="shared" si="61"/>
        <v>-0.17879629629629701</v>
      </c>
      <c r="M177" s="16"/>
      <c r="N177" s="24">
        <f t="shared" si="52"/>
        <v>0.76419163133736934</v>
      </c>
      <c r="O177" s="24">
        <f t="shared" si="58"/>
        <v>-2.58</v>
      </c>
      <c r="P177" s="34"/>
      <c r="Q177" s="24"/>
      <c r="R177" s="11"/>
    </row>
    <row r="178" spans="1:18" ht="12.75">
      <c r="A178" s="4">
        <v>-137.44999999999999</v>
      </c>
      <c r="B178" s="1">
        <v>-11.44</v>
      </c>
      <c r="C178" s="1">
        <v>-3.58</v>
      </c>
      <c r="F178" s="15">
        <f t="shared" si="54"/>
        <v>-93.627489128319553</v>
      </c>
      <c r="G178" s="15">
        <f t="shared" si="55"/>
        <v>-93.369701636092543</v>
      </c>
      <c r="H178" s="27">
        <f t="shared" si="59"/>
        <v>-4.3550000000000004</v>
      </c>
      <c r="I178" s="15">
        <f t="shared" si="60"/>
        <v>-4.3105555555555561</v>
      </c>
      <c r="J178" s="15">
        <f t="shared" si="62"/>
        <v>-4.2995370370370365</v>
      </c>
      <c r="K178" s="15">
        <f t="shared" si="63"/>
        <v>1.1018518518519649E-2</v>
      </c>
      <c r="L178" s="45">
        <f t="shared" si="61"/>
        <v>5.5462962962963935E-2</v>
      </c>
      <c r="M178" s="16"/>
      <c r="N178" s="24">
        <f t="shared" si="52"/>
        <v>0.9999958599035319</v>
      </c>
      <c r="O178" s="24">
        <f t="shared" si="58"/>
        <v>-2.58</v>
      </c>
      <c r="P178" s="34"/>
      <c r="Q178" s="24"/>
      <c r="R178" s="11"/>
    </row>
    <row r="179" spans="1:18" ht="12.75">
      <c r="A179" s="4">
        <v>-137.30000000000001</v>
      </c>
      <c r="B179" s="1">
        <v>-11.55</v>
      </c>
      <c r="C179" s="1">
        <v>-3.75</v>
      </c>
      <c r="F179" s="15">
        <f t="shared" si="54"/>
        <v>-93.111914143865533</v>
      </c>
      <c r="G179" s="15">
        <f t="shared" si="55"/>
        <v>-92.854126651638524</v>
      </c>
      <c r="H179" s="27">
        <f t="shared" si="59"/>
        <v>-4.4633333333333338</v>
      </c>
      <c r="I179" s="15">
        <f t="shared" si="60"/>
        <v>-4.366944444444445</v>
      </c>
      <c r="J179" s="15">
        <f t="shared" si="62"/>
        <v>-4.2973148148148148</v>
      </c>
      <c r="K179" s="15">
        <f t="shared" si="63"/>
        <v>6.9629629629630152E-2</v>
      </c>
      <c r="L179" s="45">
        <f t="shared" si="61"/>
        <v>0.16601851851851901</v>
      </c>
      <c r="M179" s="16"/>
      <c r="N179" s="24">
        <f t="shared" si="52"/>
        <v>0.76789091190478265</v>
      </c>
      <c r="O179" s="24">
        <f t="shared" si="58"/>
        <v>-2.58</v>
      </c>
      <c r="P179" s="34"/>
      <c r="Q179" s="24"/>
      <c r="R179" s="11"/>
    </row>
    <row r="180" spans="1:18" ht="12.75">
      <c r="A180" s="4">
        <v>-137.15</v>
      </c>
      <c r="B180" s="1">
        <v>-10.88</v>
      </c>
      <c r="C180" s="1">
        <v>-3.57</v>
      </c>
      <c r="F180" s="15">
        <f t="shared" si="54"/>
        <v>-92.596339159411514</v>
      </c>
      <c r="G180" s="15">
        <f t="shared" si="55"/>
        <v>-92.338551667184504</v>
      </c>
      <c r="H180" s="27">
        <f t="shared" si="59"/>
        <v>-4.2825000000000006</v>
      </c>
      <c r="I180" s="15">
        <f t="shared" si="60"/>
        <v>-4.3875000000000002</v>
      </c>
      <c r="J180" s="15">
        <f t="shared" si="62"/>
        <v>-4.3202777777777781</v>
      </c>
      <c r="K180" s="15">
        <f t="shared" si="63"/>
        <v>6.7222222222222072E-2</v>
      </c>
      <c r="L180" s="45">
        <f t="shared" si="61"/>
        <v>-3.7777777777777466E-2</v>
      </c>
      <c r="M180" s="16"/>
      <c r="N180" s="24">
        <f t="shared" si="52"/>
        <v>0.1764812720689298</v>
      </c>
      <c r="O180" s="24">
        <f t="shared" si="58"/>
        <v>-2.58</v>
      </c>
      <c r="P180" s="34"/>
      <c r="Q180" s="24"/>
      <c r="R180" s="11"/>
    </row>
    <row r="181" spans="1:18" ht="12.75">
      <c r="A181" s="4">
        <v>-137</v>
      </c>
      <c r="B181" s="1">
        <v>-11.27</v>
      </c>
      <c r="C181" s="1">
        <v>-3.51</v>
      </c>
      <c r="F181" s="15">
        <f t="shared" si="54"/>
        <v>-92.080764174957494</v>
      </c>
      <c r="G181" s="15">
        <f t="shared" si="55"/>
        <v>-91.822976682730484</v>
      </c>
      <c r="H181" s="27">
        <f t="shared" si="59"/>
        <v>-4.416666666666667</v>
      </c>
      <c r="I181" s="15">
        <f t="shared" si="60"/>
        <v>-4.3386111111111108</v>
      </c>
      <c r="J181" s="15">
        <f t="shared" si="62"/>
        <v>-4.3593518518518515</v>
      </c>
      <c r="K181" s="15">
        <f t="shared" si="63"/>
        <v>-2.0740740740740726E-2</v>
      </c>
      <c r="L181" s="45">
        <f t="shared" si="61"/>
        <v>5.7314814814815485E-2</v>
      </c>
      <c r="M181" s="16"/>
      <c r="N181" s="24">
        <f t="shared" si="52"/>
        <v>-0.49750591633887187</v>
      </c>
      <c r="O181" s="24">
        <f t="shared" si="58"/>
        <v>-2.58</v>
      </c>
      <c r="P181" s="34"/>
      <c r="Q181" s="24"/>
      <c r="R181" s="11"/>
    </row>
    <row r="182" spans="1:18" ht="12.75">
      <c r="A182" s="4">
        <v>-136.85</v>
      </c>
      <c r="B182" s="1">
        <v>-11.05</v>
      </c>
      <c r="C182" s="1">
        <v>-3.24</v>
      </c>
      <c r="F182" s="15">
        <f t="shared" si="54"/>
        <v>-91.565189190503474</v>
      </c>
      <c r="G182" s="15">
        <f t="shared" si="55"/>
        <v>-91.307401698276465</v>
      </c>
      <c r="H182" s="27">
        <f t="shared" si="59"/>
        <v>-4.3166666666666664</v>
      </c>
      <c r="I182" s="15">
        <f t="shared" si="60"/>
        <v>-4.387777777777778</v>
      </c>
      <c r="J182" s="15">
        <f t="shared" si="62"/>
        <v>-4.3734259259259254</v>
      </c>
      <c r="K182" s="15">
        <f t="shared" si="63"/>
        <v>1.4351851851852615E-2</v>
      </c>
      <c r="L182" s="45">
        <f t="shared" si="61"/>
        <v>-5.6759259259258954E-2</v>
      </c>
      <c r="M182" s="16"/>
      <c r="N182" s="24">
        <f t="shared" si="52"/>
        <v>-0.93870455732931335</v>
      </c>
      <c r="O182" s="24">
        <f t="shared" si="58"/>
        <v>-2.58</v>
      </c>
      <c r="P182" s="34"/>
      <c r="Q182" s="24"/>
      <c r="R182" s="11"/>
    </row>
    <row r="183" spans="1:18" ht="12.75">
      <c r="A183" s="4">
        <v>-136.69999999999999</v>
      </c>
      <c r="B183" s="1">
        <v>-10.75</v>
      </c>
      <c r="C183" s="1">
        <v>-3.18</v>
      </c>
      <c r="F183" s="15">
        <f t="shared" si="54"/>
        <v>-91.049614206049455</v>
      </c>
      <c r="G183" s="15">
        <f t="shared" si="55"/>
        <v>-90.791826713822445</v>
      </c>
      <c r="H183" s="27">
        <f t="shared" si="59"/>
        <v>-4.43</v>
      </c>
      <c r="I183" s="15">
        <f t="shared" si="60"/>
        <v>-4.3955555555555552</v>
      </c>
      <c r="J183" s="15">
        <f t="shared" si="62"/>
        <v>-4.3830925925925932</v>
      </c>
      <c r="K183" s="15">
        <f t="shared" si="63"/>
        <v>1.246296296296201E-2</v>
      </c>
      <c r="L183" s="45">
        <f t="shared" si="61"/>
        <v>4.6907407407406509E-2</v>
      </c>
      <c r="M183" s="16"/>
      <c r="N183" s="24">
        <f t="shared" si="52"/>
        <v>-0.94067290340629317</v>
      </c>
      <c r="O183" s="24">
        <f t="shared" si="58"/>
        <v>-2.58</v>
      </c>
      <c r="P183" s="34"/>
      <c r="Q183" s="24"/>
      <c r="R183" s="11"/>
    </row>
    <row r="184" spans="1:18" ht="12.75">
      <c r="A184" s="4">
        <v>-136.55000000000001</v>
      </c>
      <c r="B184" s="1">
        <v>-10.97</v>
      </c>
      <c r="C184" s="1">
        <v>-3.52</v>
      </c>
      <c r="F184" s="15">
        <f t="shared" si="54"/>
        <v>-90.534039221595435</v>
      </c>
      <c r="G184" s="15">
        <f t="shared" si="55"/>
        <v>-90.276251729368425</v>
      </c>
      <c r="H184" s="27">
        <f t="shared" si="59"/>
        <v>-4.4399999999999995</v>
      </c>
      <c r="I184" s="15">
        <f t="shared" si="60"/>
        <v>-4.4288888888888884</v>
      </c>
      <c r="J184" s="15">
        <f t="shared" si="62"/>
        <v>-4.3632777777777774</v>
      </c>
      <c r="K184" s="15">
        <f t="shared" si="63"/>
        <v>6.5611111111111065E-2</v>
      </c>
      <c r="L184" s="45">
        <f t="shared" si="61"/>
        <v>7.6722222222222136E-2</v>
      </c>
      <c r="M184" s="16"/>
      <c r="N184" s="24">
        <f t="shared" si="52"/>
        <v>-0.50248994356466214</v>
      </c>
      <c r="O184" s="24">
        <f t="shared" si="58"/>
        <v>-2.58</v>
      </c>
      <c r="P184" s="34"/>
      <c r="Q184" s="24"/>
      <c r="R184" s="11"/>
    </row>
    <row r="185" spans="1:18" ht="12.75">
      <c r="A185" s="4">
        <v>-136.4</v>
      </c>
      <c r="B185" s="1">
        <v>-10.82</v>
      </c>
      <c r="C185" s="1">
        <v>-3.39</v>
      </c>
      <c r="F185" s="15">
        <f t="shared" si="54"/>
        <v>-90.018464237141416</v>
      </c>
      <c r="G185" s="15">
        <f t="shared" si="55"/>
        <v>-89.760676744914406</v>
      </c>
      <c r="H185" s="27">
        <f t="shared" si="59"/>
        <v>-4.416666666666667</v>
      </c>
      <c r="I185" s="15">
        <f t="shared" si="60"/>
        <v>-4.365555555555555</v>
      </c>
      <c r="J185" s="15">
        <f t="shared" si="62"/>
        <v>-4.4474444444444439</v>
      </c>
      <c r="K185" s="15">
        <f t="shared" si="63"/>
        <v>-8.18888888888889E-2</v>
      </c>
      <c r="L185" s="45">
        <f t="shared" si="61"/>
        <v>-3.0777777777776905E-2</v>
      </c>
      <c r="M185" s="16"/>
      <c r="N185" s="24">
        <f t="shared" si="52"/>
        <v>0.17081364542456876</v>
      </c>
      <c r="O185" s="24">
        <f t="shared" si="58"/>
        <v>-2.58</v>
      </c>
      <c r="P185" s="34"/>
      <c r="Q185" s="24"/>
      <c r="R185" s="11"/>
    </row>
    <row r="186" spans="1:18" ht="12.75">
      <c r="A186" s="4">
        <v>-136.25</v>
      </c>
      <c r="B186" s="1">
        <v>-10.6</v>
      </c>
      <c r="C186" s="1">
        <v>-3.29</v>
      </c>
      <c r="F186" s="15">
        <f t="shared" si="54"/>
        <v>-89.502889252687396</v>
      </c>
      <c r="G186" s="15">
        <f t="shared" si="55"/>
        <v>-89.245101760460386</v>
      </c>
      <c r="H186" s="27">
        <f t="shared" si="59"/>
        <v>-4.2399999999999993</v>
      </c>
      <c r="I186" s="15">
        <f t="shared" si="60"/>
        <v>-4.3662222222222224</v>
      </c>
      <c r="J186" s="15">
        <f t="shared" si="62"/>
        <v>-4.5222592592592594</v>
      </c>
      <c r="K186" s="15">
        <f t="shared" si="63"/>
        <v>-0.15603703703703697</v>
      </c>
      <c r="L186" s="45">
        <f t="shared" si="61"/>
        <v>-0.2822592592592601</v>
      </c>
      <c r="M186" s="16"/>
      <c r="N186" s="24">
        <f t="shared" si="52"/>
        <v>0.76419163133740131</v>
      </c>
      <c r="O186" s="24">
        <f t="shared" si="58"/>
        <v>-2.58</v>
      </c>
      <c r="P186" s="34"/>
      <c r="Q186" s="24"/>
      <c r="R186" s="11"/>
    </row>
    <row r="187" spans="1:18" ht="12.75">
      <c r="A187" s="4">
        <v>-136.1</v>
      </c>
      <c r="B187" s="1">
        <v>-10.69</v>
      </c>
      <c r="C187" s="1">
        <v>-3.28</v>
      </c>
      <c r="F187" s="15">
        <f t="shared" si="54"/>
        <v>-88.987314268233376</v>
      </c>
      <c r="G187" s="15">
        <f t="shared" si="55"/>
        <v>-88.729526776006367</v>
      </c>
      <c r="H187" s="27">
        <f t="shared" si="59"/>
        <v>-4.4420000000000002</v>
      </c>
      <c r="I187" s="15">
        <f t="shared" si="60"/>
        <v>-4.3223333333333329</v>
      </c>
      <c r="J187" s="15">
        <f t="shared" si="62"/>
        <v>-4.6148518518518511</v>
      </c>
      <c r="K187" s="15">
        <f t="shared" si="63"/>
        <v>-0.29251851851851818</v>
      </c>
      <c r="L187" s="45">
        <f t="shared" si="61"/>
        <v>-0.17285185185185092</v>
      </c>
      <c r="M187" s="16"/>
      <c r="N187" s="24">
        <f t="shared" si="52"/>
        <v>0.9999958599035319</v>
      </c>
      <c r="O187" s="24">
        <f t="shared" si="58"/>
        <v>-2.58</v>
      </c>
      <c r="P187" s="34"/>
      <c r="Q187" s="24"/>
      <c r="R187" s="11"/>
    </row>
    <row r="188" spans="1:18" ht="12.75">
      <c r="A188" s="4">
        <v>-135.94999999999999</v>
      </c>
      <c r="B188" s="1">
        <v>-11.01</v>
      </c>
      <c r="C188" s="1">
        <v>-3.54</v>
      </c>
      <c r="F188" s="15">
        <f t="shared" si="54"/>
        <v>-88.471739283779357</v>
      </c>
      <c r="G188" s="15">
        <f t="shared" si="55"/>
        <v>-88.213951791552347</v>
      </c>
      <c r="H188" s="27">
        <f t="shared" si="59"/>
        <v>-4.2850000000000001</v>
      </c>
      <c r="I188" s="15">
        <f t="shared" si="60"/>
        <v>-4.5889999999999995</v>
      </c>
      <c r="J188" s="15">
        <f t="shared" si="62"/>
        <v>-4.7004074074074076</v>
      </c>
      <c r="K188" s="15">
        <f t="shared" si="63"/>
        <v>-0.11140740740740807</v>
      </c>
      <c r="L188" s="45">
        <f t="shared" si="61"/>
        <v>-0.41540740740740745</v>
      </c>
      <c r="M188" s="16"/>
      <c r="N188" s="24">
        <f t="shared" si="52"/>
        <v>0.76789091190476</v>
      </c>
      <c r="O188" s="24">
        <f t="shared" si="58"/>
        <v>-2.58</v>
      </c>
      <c r="P188" s="34"/>
      <c r="Q188" s="24"/>
      <c r="R188" s="11"/>
    </row>
    <row r="189" spans="1:18" ht="12.75">
      <c r="A189" s="4">
        <v>-135.80000000000001</v>
      </c>
      <c r="B189" s="1">
        <v>-10.130000000000001</v>
      </c>
      <c r="C189" s="1">
        <v>-3.18</v>
      </c>
      <c r="F189" s="15">
        <f t="shared" si="54"/>
        <v>-87.956164299325337</v>
      </c>
      <c r="G189" s="15">
        <f t="shared" si="55"/>
        <v>-87.698376807098327</v>
      </c>
      <c r="H189" s="27">
        <f t="shared" si="59"/>
        <v>-5.04</v>
      </c>
      <c r="I189" s="15">
        <f t="shared" si="60"/>
        <v>-4.8049999999999997</v>
      </c>
      <c r="J189" s="15">
        <f t="shared" si="62"/>
        <v>-4.7692962962962966</v>
      </c>
      <c r="K189" s="15">
        <f t="shared" si="63"/>
        <v>3.5703703703703127E-2</v>
      </c>
      <c r="L189" s="45">
        <f t="shared" si="61"/>
        <v>0.27070370370370345</v>
      </c>
      <c r="M189" s="16"/>
      <c r="N189" s="24">
        <f t="shared" si="52"/>
        <v>0.17648127206888109</v>
      </c>
      <c r="O189" s="24">
        <f t="shared" si="58"/>
        <v>-2.58</v>
      </c>
      <c r="P189" s="34"/>
      <c r="Q189" s="24"/>
      <c r="R189" s="11"/>
    </row>
    <row r="190" spans="1:18" ht="12.75">
      <c r="A190" s="4">
        <v>-135.65</v>
      </c>
      <c r="B190" s="1">
        <v>-10.76</v>
      </c>
      <c r="C190" s="1">
        <v>-3.65</v>
      </c>
      <c r="F190" s="15">
        <f t="shared" si="54"/>
        <v>-87.440589314871318</v>
      </c>
      <c r="G190" s="15">
        <f t="shared" si="55"/>
        <v>-87.182801822644308</v>
      </c>
      <c r="H190" s="27">
        <f t="shared" si="59"/>
        <v>-5.09</v>
      </c>
      <c r="I190" s="15">
        <f t="shared" si="60"/>
        <v>-5.0933333333333328</v>
      </c>
      <c r="J190" s="15">
        <f t="shared" si="62"/>
        <v>-4.8618888888888891</v>
      </c>
      <c r="K190" s="15">
        <f t="shared" si="63"/>
        <v>0.23144444444444368</v>
      </c>
      <c r="L190" s="45">
        <f t="shared" si="61"/>
        <v>0.22811111111111071</v>
      </c>
      <c r="M190" s="16"/>
      <c r="N190" s="24">
        <f t="shared" si="52"/>
        <v>-0.49750591633890245</v>
      </c>
      <c r="O190" s="24">
        <f t="shared" si="58"/>
        <v>-2.58</v>
      </c>
      <c r="P190" s="34"/>
      <c r="Q190" s="24"/>
      <c r="R190" s="11"/>
    </row>
    <row r="191" spans="1:18" ht="12.75">
      <c r="A191" s="4">
        <v>-135.5</v>
      </c>
      <c r="B191" s="1">
        <v>-10.33</v>
      </c>
      <c r="C191" s="1">
        <v>-3.74</v>
      </c>
      <c r="F191" s="15">
        <f t="shared" si="54"/>
        <v>-86.925014330417298</v>
      </c>
      <c r="G191" s="15">
        <f t="shared" si="55"/>
        <v>-86.667226838190288</v>
      </c>
      <c r="H191" s="27">
        <f t="shared" si="59"/>
        <v>-5.15</v>
      </c>
      <c r="I191" s="15">
        <f t="shared" si="60"/>
        <v>-5.1466666666666674</v>
      </c>
      <c r="J191" s="15">
        <f t="shared" si="62"/>
        <v>-4.9996666666666663</v>
      </c>
      <c r="K191" s="15">
        <f t="shared" si="63"/>
        <v>0.14700000000000113</v>
      </c>
      <c r="L191" s="45">
        <f t="shared" si="61"/>
        <v>0.1503333333333341</v>
      </c>
      <c r="M191" s="16"/>
      <c r="N191" s="24">
        <f t="shared" si="52"/>
        <v>-0.93870455732933045</v>
      </c>
      <c r="O191" s="24">
        <f t="shared" si="58"/>
        <v>-2.58</v>
      </c>
      <c r="P191" s="34"/>
      <c r="Q191" s="24"/>
      <c r="R191" s="11"/>
    </row>
    <row r="192" spans="1:18" ht="12.75">
      <c r="A192" s="4">
        <v>-135.35</v>
      </c>
      <c r="B192" s="1">
        <v>-10.199999999999999</v>
      </c>
      <c r="C192" s="1">
        <v>-3.79</v>
      </c>
      <c r="F192" s="15">
        <f t="shared" si="54"/>
        <v>-86.409439345963278</v>
      </c>
      <c r="G192" s="15">
        <f t="shared" si="55"/>
        <v>-86.151651853736269</v>
      </c>
      <c r="H192" s="27">
        <f t="shared" si="59"/>
        <v>-5.2</v>
      </c>
      <c r="I192" s="15">
        <f t="shared" si="60"/>
        <v>-5.1366666666666667</v>
      </c>
      <c r="J192" s="15">
        <f t="shared" si="62"/>
        <v>-5.0961111111111101</v>
      </c>
      <c r="K192" s="15">
        <f t="shared" si="63"/>
        <v>4.0555555555556566E-2</v>
      </c>
      <c r="L192" s="45">
        <f t="shared" si="61"/>
        <v>0.10388888888889003</v>
      </c>
      <c r="M192" s="16"/>
      <c r="N192" s="24">
        <f t="shared" si="52"/>
        <v>-0.94067290340629084</v>
      </c>
      <c r="O192" s="24">
        <f t="shared" si="58"/>
        <v>-2.58</v>
      </c>
      <c r="P192" s="34"/>
      <c r="Q192" s="24"/>
      <c r="R192" s="11"/>
    </row>
    <row r="193" spans="1:18" ht="12.75">
      <c r="A193" s="4">
        <v>-135.19999999999999</v>
      </c>
      <c r="B193" s="1">
        <v>-10.57</v>
      </c>
      <c r="C193" s="1">
        <v>-4.3899999999999997</v>
      </c>
      <c r="F193" s="15">
        <f t="shared" si="54"/>
        <v>-85.893864361509259</v>
      </c>
      <c r="G193" s="15">
        <f t="shared" si="55"/>
        <v>-85.636076869282249</v>
      </c>
      <c r="H193" s="27">
        <f t="shared" si="59"/>
        <v>-5.0599999999999996</v>
      </c>
      <c r="I193" s="15">
        <f t="shared" si="60"/>
        <v>-5.17</v>
      </c>
      <c r="J193" s="15">
        <f t="shared" si="62"/>
        <v>-5.1911111111111108</v>
      </c>
      <c r="K193" s="15">
        <f t="shared" si="63"/>
        <v>-2.1111111111110858E-2</v>
      </c>
      <c r="L193" s="45">
        <f t="shared" si="61"/>
        <v>-0.13111111111111118</v>
      </c>
      <c r="M193" s="16"/>
      <c r="N193" s="24">
        <f t="shared" si="52"/>
        <v>-0.5024899435646194</v>
      </c>
      <c r="O193" s="24">
        <f t="shared" si="58"/>
        <v>-2.58</v>
      </c>
      <c r="P193" s="34"/>
      <c r="Q193" s="24"/>
      <c r="R193" s="11"/>
    </row>
    <row r="194" spans="1:18" ht="12.75">
      <c r="A194" s="4">
        <v>-135.05000000000001</v>
      </c>
      <c r="B194" s="1">
        <v>-10.66</v>
      </c>
      <c r="C194" s="1">
        <v>-4.5999999999999996</v>
      </c>
      <c r="F194" s="15">
        <f t="shared" si="54"/>
        <v>-85.378289377055239</v>
      </c>
      <c r="G194" s="15">
        <f t="shared" si="55"/>
        <v>-85.120501884828229</v>
      </c>
      <c r="H194" s="27">
        <f t="shared" si="59"/>
        <v>-5.25</v>
      </c>
      <c r="I194" s="15">
        <f t="shared" si="60"/>
        <v>-5.2633333333333328</v>
      </c>
      <c r="J194" s="15">
        <f t="shared" si="62"/>
        <v>-5.1866666666666665</v>
      </c>
      <c r="K194" s="15">
        <f t="shared" si="63"/>
        <v>7.6666666666666217E-2</v>
      </c>
      <c r="L194" s="45">
        <f t="shared" si="61"/>
        <v>6.3333333333333464E-2</v>
      </c>
      <c r="M194" s="16"/>
      <c r="N194" s="24">
        <f t="shared" ref="N194:N257" si="64" xml:space="preserve"> SIN((2*PI()*(G194+O194)/4.64017486008615) + 5.828143046)</f>
        <v>0.1708136454245755</v>
      </c>
      <c r="O194" s="24">
        <f t="shared" si="58"/>
        <v>-2.58</v>
      </c>
      <c r="P194" s="34"/>
      <c r="Q194" s="24"/>
      <c r="R194" s="11"/>
    </row>
    <row r="195" spans="1:18" ht="12.75">
      <c r="A195" s="4">
        <v>-134.9</v>
      </c>
      <c r="B195" s="1">
        <v>-11.31</v>
      </c>
      <c r="C195" s="1">
        <v>-5.36</v>
      </c>
      <c r="F195" s="15">
        <f t="shared" si="54"/>
        <v>-84.86271439260122</v>
      </c>
      <c r="G195" s="15">
        <f t="shared" si="55"/>
        <v>-84.60492690037421</v>
      </c>
      <c r="H195" s="27">
        <f t="shared" si="59"/>
        <v>-5.48</v>
      </c>
      <c r="I195" s="15">
        <f t="shared" si="60"/>
        <v>-5.3466666666666667</v>
      </c>
      <c r="J195" s="15">
        <f t="shared" si="62"/>
        <v>-5.1833333333333336</v>
      </c>
      <c r="K195" s="15">
        <f t="shared" si="63"/>
        <v>0.16333333333333311</v>
      </c>
      <c r="L195" s="45">
        <f t="shared" si="61"/>
        <v>0.29666666666666686</v>
      </c>
      <c r="M195" s="16"/>
      <c r="N195" s="24">
        <f t="shared" si="64"/>
        <v>0.76419163133743317</v>
      </c>
      <c r="O195" s="24">
        <f t="shared" si="58"/>
        <v>-2.58</v>
      </c>
      <c r="P195" s="34"/>
      <c r="Q195" s="24"/>
      <c r="R195" s="11"/>
    </row>
    <row r="196" spans="1:18" ht="12.75">
      <c r="A196" s="4">
        <v>-134.75</v>
      </c>
      <c r="B196" s="1">
        <v>-10.52</v>
      </c>
      <c r="C196" s="1">
        <v>-4.79</v>
      </c>
      <c r="F196" s="15">
        <f t="shared" ref="F196:F259" si="65">F195+0.515574984454017</f>
        <v>-84.3471394081472</v>
      </c>
      <c r="G196" s="15">
        <f t="shared" ref="G196:G259" si="66">G195+0.515574984454017</f>
        <v>-84.08935191592019</v>
      </c>
      <c r="H196" s="27">
        <f t="shared" si="59"/>
        <v>-5.31</v>
      </c>
      <c r="I196" s="15">
        <f t="shared" si="60"/>
        <v>-5.31</v>
      </c>
      <c r="J196" s="15">
        <f t="shared" si="62"/>
        <v>-5.1911111111111108</v>
      </c>
      <c r="K196" s="15">
        <f t="shared" si="63"/>
        <v>0.11888888888888882</v>
      </c>
      <c r="L196" s="45">
        <f t="shared" si="61"/>
        <v>0.11888888888888882</v>
      </c>
      <c r="M196" s="16"/>
      <c r="N196" s="24">
        <f t="shared" si="64"/>
        <v>0.99999585990353201</v>
      </c>
      <c r="O196" s="24">
        <f t="shared" si="58"/>
        <v>-2.58</v>
      </c>
      <c r="P196" s="34"/>
      <c r="Q196" s="24"/>
      <c r="R196" s="11"/>
    </row>
    <row r="197" spans="1:18" ht="12.75">
      <c r="A197" s="4">
        <v>-134.6</v>
      </c>
      <c r="B197" s="1">
        <v>-10.78</v>
      </c>
      <c r="C197" s="1">
        <v>-4.75</v>
      </c>
      <c r="F197" s="15">
        <f t="shared" si="65"/>
        <v>-83.83156442369318</v>
      </c>
      <c r="G197" s="15">
        <f t="shared" si="66"/>
        <v>-83.57377693146617</v>
      </c>
      <c r="H197" s="27">
        <f t="shared" si="59"/>
        <v>-5.14</v>
      </c>
      <c r="I197" s="15">
        <f t="shared" si="60"/>
        <v>-5.1499999999999995</v>
      </c>
      <c r="J197" s="15">
        <f t="shared" si="62"/>
        <v>-5.2216666666666667</v>
      </c>
      <c r="K197" s="15">
        <f t="shared" si="63"/>
        <v>-7.1666666666667211E-2</v>
      </c>
      <c r="L197" s="45">
        <f t="shared" si="61"/>
        <v>-8.1666666666666998E-2</v>
      </c>
      <c r="M197" s="16"/>
      <c r="N197" s="24">
        <f t="shared" si="64"/>
        <v>0.76789091190472836</v>
      </c>
      <c r="O197" s="24">
        <f t="shared" si="58"/>
        <v>-2.58</v>
      </c>
      <c r="P197" s="34"/>
      <c r="Q197" s="24"/>
      <c r="R197" s="11"/>
    </row>
    <row r="198" spans="1:18" ht="12.75">
      <c r="A198" s="4">
        <v>-134.57</v>
      </c>
      <c r="B198" s="1">
        <v>-10.36</v>
      </c>
      <c r="C198" s="1">
        <v>-4.8</v>
      </c>
      <c r="F198" s="15">
        <f t="shared" si="65"/>
        <v>-83.315989439239161</v>
      </c>
      <c r="G198" s="15">
        <f t="shared" si="66"/>
        <v>-83.058201947012151</v>
      </c>
      <c r="H198" s="27">
        <f t="shared" si="59"/>
        <v>-5</v>
      </c>
      <c r="I198" s="15">
        <f t="shared" si="60"/>
        <v>-5.0666666666666664</v>
      </c>
      <c r="J198" s="15">
        <f t="shared" si="62"/>
        <v>-5.2261111111111118</v>
      </c>
      <c r="K198" s="15">
        <f t="shared" si="63"/>
        <v>-0.15944444444444539</v>
      </c>
      <c r="L198" s="45">
        <f t="shared" si="61"/>
        <v>-0.22611111111111182</v>
      </c>
      <c r="M198" s="16"/>
      <c r="N198" s="24">
        <f t="shared" si="64"/>
        <v>0.17648127206884637</v>
      </c>
      <c r="O198" s="24">
        <f t="shared" si="58"/>
        <v>-2.58</v>
      </c>
      <c r="P198" s="34"/>
      <c r="Q198" s="24"/>
      <c r="R198" s="11"/>
    </row>
    <row r="199" spans="1:18" ht="12.75">
      <c r="A199" s="4">
        <v>-134.56</v>
      </c>
      <c r="B199" s="1">
        <v>-11.86</v>
      </c>
      <c r="C199" s="1">
        <v>-5.01</v>
      </c>
      <c r="F199" s="15">
        <f t="shared" si="65"/>
        <v>-82.800414454785141</v>
      </c>
      <c r="G199" s="15">
        <f t="shared" si="66"/>
        <v>-82.542626962558131</v>
      </c>
      <c r="H199" s="27">
        <f t="shared" si="59"/>
        <v>-5.0599999999999996</v>
      </c>
      <c r="I199" s="15">
        <f t="shared" si="60"/>
        <v>-5.0933333333333328</v>
      </c>
      <c r="J199" s="15">
        <f t="shared" si="62"/>
        <v>-5.2705555555555552</v>
      </c>
      <c r="K199" s="15">
        <f t="shared" si="63"/>
        <v>-0.17722222222222239</v>
      </c>
      <c r="L199" s="45">
        <f t="shared" si="61"/>
        <v>-0.21055555555555561</v>
      </c>
      <c r="M199" s="16"/>
      <c r="N199" s="24">
        <f t="shared" si="64"/>
        <v>-0.49750591633892072</v>
      </c>
      <c r="O199" s="24">
        <f t="shared" si="58"/>
        <v>-2.58</v>
      </c>
      <c r="P199" s="34"/>
      <c r="Q199" s="24"/>
      <c r="R199" s="11"/>
    </row>
    <row r="200" spans="1:18" ht="12.75">
      <c r="A200" s="4">
        <v>-134.13</v>
      </c>
      <c r="B200" s="1">
        <v>-12.55</v>
      </c>
      <c r="C200" s="1">
        <v>-5.3</v>
      </c>
      <c r="F200" s="15">
        <f t="shared" si="65"/>
        <v>-82.284839470331121</v>
      </c>
      <c r="G200" s="15">
        <f t="shared" si="66"/>
        <v>-82.027051978104112</v>
      </c>
      <c r="H200" s="27">
        <f t="shared" si="59"/>
        <v>-5.22</v>
      </c>
      <c r="I200" s="15">
        <f t="shared" si="60"/>
        <v>-5.251666666666666</v>
      </c>
      <c r="J200" s="15">
        <f t="shared" si="62"/>
        <v>-5.3072222222222223</v>
      </c>
      <c r="K200" s="15">
        <f t="shared" si="63"/>
        <v>-5.5555555555556246E-2</v>
      </c>
      <c r="L200" s="45">
        <f t="shared" si="61"/>
        <v>-8.7222222222222534E-2</v>
      </c>
      <c r="M200" s="16"/>
      <c r="N200" s="24">
        <f t="shared" si="64"/>
        <v>-0.93870455732934255</v>
      </c>
      <c r="O200" s="24">
        <f t="shared" si="58"/>
        <v>-2.58</v>
      </c>
      <c r="P200" s="34"/>
      <c r="Q200" s="24"/>
      <c r="R200" s="11"/>
    </row>
    <row r="201" spans="1:18" ht="12.75">
      <c r="A201" s="4">
        <v>-133.71</v>
      </c>
      <c r="B201" s="1">
        <v>-12.68</v>
      </c>
      <c r="C201" s="1">
        <v>-5.5</v>
      </c>
      <c r="F201" s="15">
        <f t="shared" si="65"/>
        <v>-81.769264485877102</v>
      </c>
      <c r="G201" s="15">
        <f t="shared" si="66"/>
        <v>-81.511476993650092</v>
      </c>
      <c r="H201" s="27">
        <f t="shared" si="59"/>
        <v>-5.4749999999999996</v>
      </c>
      <c r="I201" s="15">
        <f t="shared" si="60"/>
        <v>-5.2649999999999997</v>
      </c>
      <c r="J201" s="15">
        <f t="shared" si="62"/>
        <v>-5.3457407407407409</v>
      </c>
      <c r="K201" s="15">
        <f t="shared" si="63"/>
        <v>-8.0740740740741224E-2</v>
      </c>
      <c r="L201" s="45">
        <f t="shared" si="61"/>
        <v>0.12925925925925874</v>
      </c>
      <c r="M201" s="16"/>
      <c r="N201" s="24">
        <f t="shared" si="64"/>
        <v>-0.94067290340627396</v>
      </c>
      <c r="O201" s="24">
        <f t="shared" si="58"/>
        <v>-2.58</v>
      </c>
      <c r="P201" s="34"/>
      <c r="Q201" s="24"/>
      <c r="R201" s="11"/>
    </row>
    <row r="202" spans="1:18" ht="12.75">
      <c r="A202" s="4">
        <v>-133.29</v>
      </c>
      <c r="B202" s="1">
        <v>-12.48</v>
      </c>
      <c r="C202" s="1">
        <v>-5.23</v>
      </c>
      <c r="F202" s="15">
        <f t="shared" si="65"/>
        <v>-81.253689501423082</v>
      </c>
      <c r="G202" s="15">
        <f t="shared" si="66"/>
        <v>-80.995902009196072</v>
      </c>
      <c r="H202" s="27">
        <f t="shared" si="59"/>
        <v>-5.0999999999999996</v>
      </c>
      <c r="I202" s="15">
        <f t="shared" si="60"/>
        <v>-5.4083333333333341</v>
      </c>
      <c r="J202" s="15">
        <f t="shared" si="62"/>
        <v>-5.327962962962963</v>
      </c>
      <c r="K202" s="15">
        <f t="shared" si="63"/>
        <v>8.0370370370371091E-2</v>
      </c>
      <c r="L202" s="45">
        <f t="shared" si="61"/>
        <v>-0.22796296296296337</v>
      </c>
      <c r="M202" s="16"/>
      <c r="N202" s="24">
        <f t="shared" si="64"/>
        <v>-0.50248994356458887</v>
      </c>
      <c r="O202" s="24">
        <f t="shared" si="58"/>
        <v>-2.58</v>
      </c>
      <c r="P202" s="34"/>
      <c r="Q202" s="24"/>
      <c r="R202" s="11"/>
    </row>
    <row r="203" spans="1:18" ht="12.75">
      <c r="A203" s="4">
        <v>-132.87</v>
      </c>
      <c r="B203" s="1">
        <v>-12.64</v>
      </c>
      <c r="C203" s="1">
        <v>-5.57</v>
      </c>
      <c r="F203" s="15">
        <f t="shared" si="65"/>
        <v>-80.738114516969063</v>
      </c>
      <c r="G203" s="15">
        <f t="shared" si="66"/>
        <v>-80.480327024742053</v>
      </c>
      <c r="H203" s="27">
        <f t="shared" si="59"/>
        <v>-5.65</v>
      </c>
      <c r="I203" s="15">
        <f t="shared" si="60"/>
        <v>-5.52</v>
      </c>
      <c r="J203" s="15">
        <f t="shared" si="62"/>
        <v>-5.3346296296296298</v>
      </c>
      <c r="K203" s="15">
        <f t="shared" si="63"/>
        <v>0.18537037037036974</v>
      </c>
      <c r="L203" s="45">
        <f t="shared" si="61"/>
        <v>0.31537037037037052</v>
      </c>
      <c r="M203" s="16"/>
      <c r="N203" s="24">
        <f t="shared" si="64"/>
        <v>0.17081364542462427</v>
      </c>
      <c r="O203" s="24">
        <f t="shared" ref="O203:O266" si="67">O202</f>
        <v>-2.58</v>
      </c>
      <c r="P203" s="34"/>
      <c r="Q203" s="24"/>
      <c r="R203" s="11"/>
    </row>
    <row r="204" spans="1:18" ht="12.75">
      <c r="A204" s="4">
        <v>-132.4</v>
      </c>
      <c r="B204" s="1">
        <v>-12.02</v>
      </c>
      <c r="C204" s="1">
        <v>-4.7699999999999996</v>
      </c>
      <c r="F204" s="15">
        <f t="shared" si="65"/>
        <v>-80.222539532515043</v>
      </c>
      <c r="G204" s="15">
        <f t="shared" si="66"/>
        <v>-79.964752040288033</v>
      </c>
      <c r="H204" s="27">
        <f t="shared" ref="H204:H267" si="68">AVERAGEIFS(Oxy,KyrBP,"&gt;"&amp;F204,KyrBP,"&lt;="&amp;F205)</f>
        <v>-5.81</v>
      </c>
      <c r="I204" s="15">
        <f t="shared" si="60"/>
        <v>-5.7055555555555557</v>
      </c>
      <c r="J204" s="15">
        <f t="shared" si="62"/>
        <v>-5.2840740740740744</v>
      </c>
      <c r="K204" s="15">
        <f t="shared" si="63"/>
        <v>0.42148148148148135</v>
      </c>
      <c r="L204" s="45">
        <f t="shared" si="61"/>
        <v>0.52592592592592524</v>
      </c>
      <c r="M204" s="16"/>
      <c r="N204" s="24">
        <f t="shared" si="64"/>
        <v>0.76419163133745593</v>
      </c>
      <c r="O204" s="24">
        <f t="shared" si="67"/>
        <v>-2.58</v>
      </c>
      <c r="P204" s="34"/>
      <c r="Q204" s="24"/>
      <c r="R204" s="11"/>
    </row>
    <row r="205" spans="1:18" ht="12.75">
      <c r="A205" s="4">
        <v>-132</v>
      </c>
      <c r="B205" s="1">
        <v>-11.98</v>
      </c>
      <c r="C205" s="1">
        <v>-5.15</v>
      </c>
      <c r="F205" s="15">
        <f t="shared" si="65"/>
        <v>-79.706964548061023</v>
      </c>
      <c r="G205" s="15">
        <f t="shared" si="66"/>
        <v>-79.449177055834014</v>
      </c>
      <c r="H205" s="27">
        <f t="shared" si="68"/>
        <v>-5.6566666666666663</v>
      </c>
      <c r="I205" s="15">
        <f t="shared" si="60"/>
        <v>-5.4822222222222221</v>
      </c>
      <c r="J205" s="15">
        <f t="shared" si="62"/>
        <v>-5.1857407407407416</v>
      </c>
      <c r="K205" s="15">
        <f t="shared" si="63"/>
        <v>0.29648148148148046</v>
      </c>
      <c r="L205" s="45">
        <f t="shared" si="61"/>
        <v>0.47092592592592464</v>
      </c>
      <c r="M205" s="16"/>
      <c r="N205" s="24">
        <f t="shared" si="64"/>
        <v>0.99999585990353212</v>
      </c>
      <c r="O205" s="24">
        <f t="shared" si="67"/>
        <v>-2.58</v>
      </c>
      <c r="P205" s="34"/>
      <c r="Q205" s="24"/>
      <c r="R205" s="11"/>
    </row>
    <row r="206" spans="1:18" ht="12.75">
      <c r="A206" s="4">
        <v>-131.59</v>
      </c>
      <c r="B206" s="1">
        <v>-12.31</v>
      </c>
      <c r="C206" s="1">
        <v>-5.44</v>
      </c>
      <c r="F206" s="15">
        <f t="shared" si="65"/>
        <v>-79.191389563607004</v>
      </c>
      <c r="G206" s="15">
        <f t="shared" si="66"/>
        <v>-78.933602071379994</v>
      </c>
      <c r="H206" s="27">
        <f t="shared" si="68"/>
        <v>-4.9800000000000004</v>
      </c>
      <c r="I206" s="15">
        <f t="shared" si="60"/>
        <v>-5.2322222222222221</v>
      </c>
      <c r="J206" s="15">
        <f t="shared" si="62"/>
        <v>-5.0712962962962962</v>
      </c>
      <c r="K206" s="15">
        <f t="shared" si="63"/>
        <v>0.16092592592592592</v>
      </c>
      <c r="L206" s="45">
        <f t="shared" si="61"/>
        <v>-9.1296296296295765E-2</v>
      </c>
      <c r="M206" s="16"/>
      <c r="N206" s="24">
        <f t="shared" si="64"/>
        <v>0.76789091190472392</v>
      </c>
      <c r="O206" s="24">
        <f t="shared" si="67"/>
        <v>-2.58</v>
      </c>
      <c r="P206" s="34"/>
      <c r="Q206" s="24"/>
      <c r="R206" s="11"/>
    </row>
    <row r="207" spans="1:18" ht="12.75">
      <c r="A207" s="4">
        <v>-131.16999999999999</v>
      </c>
      <c r="B207" s="1">
        <v>-12.56</v>
      </c>
      <c r="C207" s="1">
        <v>-5.6</v>
      </c>
      <c r="F207" s="15">
        <f t="shared" si="65"/>
        <v>-78.675814579152984</v>
      </c>
      <c r="G207" s="15">
        <f t="shared" si="66"/>
        <v>-78.418027086925974</v>
      </c>
      <c r="H207" s="27">
        <f t="shared" si="68"/>
        <v>-5.0600000000000005</v>
      </c>
      <c r="I207" s="15">
        <f t="shared" si="60"/>
        <v>-4.8816666666666668</v>
      </c>
      <c r="J207" s="15">
        <f t="shared" si="62"/>
        <v>-5.0129629629629626</v>
      </c>
      <c r="K207" s="15">
        <f t="shared" si="63"/>
        <v>-0.1312962962962958</v>
      </c>
      <c r="L207" s="45">
        <f t="shared" si="61"/>
        <v>4.7037037037037877E-2</v>
      </c>
      <c r="M207" s="16"/>
      <c r="N207" s="24">
        <f t="shared" si="64"/>
        <v>0.17648127206879763</v>
      </c>
      <c r="O207" s="24">
        <f t="shared" si="67"/>
        <v>-2.58</v>
      </c>
      <c r="P207" s="34"/>
      <c r="Q207" s="24"/>
      <c r="R207" s="11"/>
    </row>
    <row r="208" spans="1:18" ht="12.75">
      <c r="A208" s="4">
        <v>-130.75</v>
      </c>
      <c r="B208" s="1">
        <v>-12.65</v>
      </c>
      <c r="C208" s="1">
        <v>-5.4</v>
      </c>
      <c r="F208" s="15">
        <f t="shared" si="65"/>
        <v>-78.160239594698965</v>
      </c>
      <c r="G208" s="15">
        <f t="shared" si="66"/>
        <v>-77.902452102471955</v>
      </c>
      <c r="H208" s="27">
        <f t="shared" si="68"/>
        <v>-4.6050000000000004</v>
      </c>
      <c r="I208" s="15">
        <f t="shared" si="60"/>
        <v>-4.666666666666667</v>
      </c>
      <c r="J208" s="15">
        <f t="shared" si="62"/>
        <v>-4.9018518518518519</v>
      </c>
      <c r="K208" s="15">
        <f t="shared" si="63"/>
        <v>-0.23518518518518494</v>
      </c>
      <c r="L208" s="45">
        <f t="shared" si="61"/>
        <v>-0.29685185185185148</v>
      </c>
      <c r="M208" s="16"/>
      <c r="N208" s="24">
        <f t="shared" si="64"/>
        <v>-0.49750591633895136</v>
      </c>
      <c r="O208" s="24">
        <f t="shared" si="67"/>
        <v>-2.58</v>
      </c>
      <c r="P208" s="34"/>
      <c r="Q208" s="24"/>
      <c r="R208" s="11"/>
    </row>
    <row r="209" spans="1:18" ht="12.75">
      <c r="A209" s="4">
        <v>-130.30000000000001</v>
      </c>
      <c r="B209" s="1">
        <v>-12.27</v>
      </c>
      <c r="C209" s="1">
        <v>-5.41</v>
      </c>
      <c r="F209" s="15">
        <f t="shared" si="65"/>
        <v>-77.644664610244945</v>
      </c>
      <c r="G209" s="15">
        <f t="shared" si="66"/>
        <v>-77.386877118017935</v>
      </c>
      <c r="H209" s="27">
        <f t="shared" si="68"/>
        <v>-4.335</v>
      </c>
      <c r="I209" s="15">
        <f t="shared" si="60"/>
        <v>-4.4616666666666669</v>
      </c>
      <c r="J209" s="15">
        <f t="shared" si="62"/>
        <v>-4.7851851851851848</v>
      </c>
      <c r="K209" s="15">
        <f t="shared" si="63"/>
        <v>-0.32351851851851787</v>
      </c>
      <c r="L209" s="45">
        <f t="shared" si="61"/>
        <v>-0.4501851851851848</v>
      </c>
      <c r="M209" s="16"/>
      <c r="N209" s="24">
        <f t="shared" si="64"/>
        <v>-0.93870455732935476</v>
      </c>
      <c r="O209" s="24">
        <f t="shared" si="67"/>
        <v>-2.58</v>
      </c>
      <c r="P209" s="34"/>
      <c r="Q209" s="24"/>
      <c r="R209" s="11"/>
    </row>
    <row r="210" spans="1:18" ht="12.75">
      <c r="A210" s="4">
        <v>-129.9</v>
      </c>
      <c r="B210" s="1">
        <v>-13.05</v>
      </c>
      <c r="C210" s="1">
        <v>-5.66</v>
      </c>
      <c r="F210" s="15">
        <f t="shared" si="65"/>
        <v>-77.129089625790925</v>
      </c>
      <c r="G210" s="15">
        <f t="shared" si="66"/>
        <v>-76.871302133563916</v>
      </c>
      <c r="H210" s="27">
        <f t="shared" si="68"/>
        <v>-4.4450000000000003</v>
      </c>
      <c r="I210" s="15">
        <f t="shared" si="60"/>
        <v>-4.4516666666666671</v>
      </c>
      <c r="J210" s="15">
        <f t="shared" si="62"/>
        <v>-4.6461111111111109</v>
      </c>
      <c r="K210" s="15">
        <f t="shared" si="63"/>
        <v>-0.19444444444444375</v>
      </c>
      <c r="L210" s="45">
        <f t="shared" si="61"/>
        <v>-0.20111111111111057</v>
      </c>
      <c r="M210" s="16"/>
      <c r="N210" s="24">
        <f t="shared" si="64"/>
        <v>-0.94067290340626208</v>
      </c>
      <c r="O210" s="24">
        <f t="shared" si="67"/>
        <v>-2.58</v>
      </c>
      <c r="P210" s="34"/>
      <c r="Q210" s="24"/>
      <c r="R210" s="11"/>
    </row>
    <row r="211" spans="1:18" ht="12.75">
      <c r="A211" s="4">
        <v>-129.47999999999999</v>
      </c>
      <c r="B211" s="1">
        <v>-12.51</v>
      </c>
      <c r="C211" s="1">
        <v>-5.77</v>
      </c>
      <c r="F211" s="15">
        <f t="shared" si="65"/>
        <v>-76.613514641336906</v>
      </c>
      <c r="G211" s="15">
        <f t="shared" si="66"/>
        <v>-76.355727149109896</v>
      </c>
      <c r="H211" s="27">
        <f t="shared" si="68"/>
        <v>-4.5749999999999993</v>
      </c>
      <c r="I211" s="15">
        <f t="shared" si="60"/>
        <v>-4.5566666666666666</v>
      </c>
      <c r="J211" s="15">
        <f t="shared" si="62"/>
        <v>-4.5274999999999999</v>
      </c>
      <c r="K211" s="15">
        <f t="shared" si="63"/>
        <v>2.9166666666666785E-2</v>
      </c>
      <c r="L211" s="45">
        <f t="shared" si="61"/>
        <v>4.7499999999999432E-2</v>
      </c>
      <c r="M211" s="16"/>
      <c r="N211" s="24">
        <f t="shared" si="64"/>
        <v>-0.50248994356455834</v>
      </c>
      <c r="O211" s="24">
        <f t="shared" si="67"/>
        <v>-2.58</v>
      </c>
      <c r="P211" s="34"/>
      <c r="Q211" s="24"/>
      <c r="R211" s="11"/>
    </row>
    <row r="212" spans="1:18" ht="12.75">
      <c r="A212" s="4">
        <v>-129</v>
      </c>
      <c r="B212" s="1">
        <v>-12.4</v>
      </c>
      <c r="C212" s="1">
        <v>-5.69</v>
      </c>
      <c r="F212" s="15">
        <f t="shared" si="65"/>
        <v>-76.097939656882886</v>
      </c>
      <c r="G212" s="15">
        <f t="shared" si="66"/>
        <v>-75.840152164655876</v>
      </c>
      <c r="H212" s="27">
        <f t="shared" si="68"/>
        <v>-4.6500000000000004</v>
      </c>
      <c r="I212" s="15">
        <f t="shared" si="60"/>
        <v>-4.6616666666666662</v>
      </c>
      <c r="J212" s="15">
        <f t="shared" si="62"/>
        <v>-4.4088333333333329</v>
      </c>
      <c r="K212" s="15">
        <f t="shared" si="63"/>
        <v>0.25283333333333324</v>
      </c>
      <c r="L212" s="45">
        <f t="shared" si="61"/>
        <v>0.24116666666666742</v>
      </c>
      <c r="M212" s="16"/>
      <c r="N212" s="24">
        <f t="shared" si="64"/>
        <v>0.17081364542465904</v>
      </c>
      <c r="O212" s="24">
        <f t="shared" si="67"/>
        <v>-2.58</v>
      </c>
      <c r="P212" s="34"/>
      <c r="Q212" s="24"/>
      <c r="R212" s="11"/>
    </row>
    <row r="213" spans="1:18" ht="12.75">
      <c r="A213" s="4">
        <v>-128.88</v>
      </c>
      <c r="B213" s="1">
        <v>-12.18</v>
      </c>
      <c r="C213" s="1">
        <v>-5.44</v>
      </c>
      <c r="F213" s="15">
        <f t="shared" si="65"/>
        <v>-75.582364672428866</v>
      </c>
      <c r="G213" s="15">
        <f t="shared" si="66"/>
        <v>-75.324577180201857</v>
      </c>
      <c r="H213" s="27">
        <f t="shared" si="68"/>
        <v>-4.76</v>
      </c>
      <c r="I213" s="15">
        <f t="shared" si="60"/>
        <v>-4.6049999999999995</v>
      </c>
      <c r="J213" s="15">
        <f t="shared" si="62"/>
        <v>-4.3302916666666667</v>
      </c>
      <c r="K213" s="15">
        <f t="shared" si="63"/>
        <v>0.27470833333333289</v>
      </c>
      <c r="L213" s="45">
        <f t="shared" si="61"/>
        <v>0.42970833333333314</v>
      </c>
      <c r="M213" s="16"/>
      <c r="N213" s="24">
        <f t="shared" si="64"/>
        <v>0.76419163133747869</v>
      </c>
      <c r="O213" s="24">
        <f t="shared" si="67"/>
        <v>-2.58</v>
      </c>
      <c r="P213" s="34"/>
      <c r="Q213" s="24"/>
      <c r="R213" s="11"/>
    </row>
    <row r="214" spans="1:18" ht="12.75">
      <c r="A214" s="4">
        <v>-128.81</v>
      </c>
      <c r="B214" s="1">
        <v>-12.25</v>
      </c>
      <c r="C214" s="1">
        <v>-5.65</v>
      </c>
      <c r="F214" s="15">
        <f t="shared" si="65"/>
        <v>-75.066789687974847</v>
      </c>
      <c r="G214" s="15">
        <f t="shared" si="66"/>
        <v>-74.809002195747837</v>
      </c>
      <c r="H214" s="27">
        <f t="shared" si="68"/>
        <v>-4.4049999999999994</v>
      </c>
      <c r="I214" s="15">
        <f t="shared" si="60"/>
        <v>-4.359166666666666</v>
      </c>
      <c r="J214" s="15">
        <f t="shared" si="62"/>
        <v>-4.2902123015873013</v>
      </c>
      <c r="K214" s="15">
        <f t="shared" si="63"/>
        <v>6.8954365079364699E-2</v>
      </c>
      <c r="L214" s="45">
        <f t="shared" si="61"/>
        <v>0.11478769841269809</v>
      </c>
      <c r="M214" s="16"/>
      <c r="N214" s="24">
        <f t="shared" si="64"/>
        <v>0.99999585990353224</v>
      </c>
      <c r="O214" s="24">
        <f t="shared" si="67"/>
        <v>-2.58</v>
      </c>
      <c r="P214" s="34"/>
      <c r="Q214" s="24"/>
      <c r="R214" s="11"/>
    </row>
    <row r="215" spans="1:18" ht="12.75">
      <c r="A215" s="4">
        <v>-128.75</v>
      </c>
      <c r="B215" s="1">
        <v>-11.54</v>
      </c>
      <c r="C215" s="1">
        <v>-5.43</v>
      </c>
      <c r="F215" s="15">
        <f t="shared" si="65"/>
        <v>-74.551214703520827</v>
      </c>
      <c r="G215" s="15">
        <f t="shared" si="66"/>
        <v>-74.293427211293817</v>
      </c>
      <c r="H215" s="27">
        <f t="shared" si="68"/>
        <v>-3.9124999999999996</v>
      </c>
      <c r="I215" s="15">
        <f t="shared" si="60"/>
        <v>-4.1031666666666666</v>
      </c>
      <c r="J215" s="15">
        <f t="shared" si="62"/>
        <v>-4.2783869047619056</v>
      </c>
      <c r="K215" s="15">
        <f t="shared" si="63"/>
        <v>-0.17522023809523901</v>
      </c>
      <c r="L215" s="45">
        <f t="shared" si="61"/>
        <v>-0.365886904761906</v>
      </c>
      <c r="M215" s="16"/>
      <c r="N215" s="24">
        <f t="shared" si="64"/>
        <v>0.76789091190469227</v>
      </c>
      <c r="O215" s="24">
        <f t="shared" si="67"/>
        <v>-2.58</v>
      </c>
      <c r="P215" s="34"/>
      <c r="Q215" s="24"/>
      <c r="R215" s="11"/>
    </row>
    <row r="216" spans="1:18" ht="12.75">
      <c r="A216" s="4">
        <v>-128.69</v>
      </c>
      <c r="B216" s="1">
        <v>-11.4</v>
      </c>
      <c r="C216" s="1">
        <v>-5.36</v>
      </c>
      <c r="F216" s="15">
        <f t="shared" si="65"/>
        <v>-74.035639719066808</v>
      </c>
      <c r="G216" s="15">
        <f t="shared" si="66"/>
        <v>-73.777852226839798</v>
      </c>
      <c r="H216" s="27">
        <f t="shared" si="68"/>
        <v>-3.9920000000000004</v>
      </c>
      <c r="I216" s="15">
        <f t="shared" si="60"/>
        <v>-3.9342083333333338</v>
      </c>
      <c r="J216" s="15">
        <f t="shared" si="62"/>
        <v>-4.1769766483516486</v>
      </c>
      <c r="K216" s="15">
        <f t="shared" si="63"/>
        <v>-0.24276831501831486</v>
      </c>
      <c r="L216" s="45">
        <f t="shared" si="61"/>
        <v>-0.18497664835164818</v>
      </c>
      <c r="M216" s="16"/>
      <c r="N216" s="24">
        <f t="shared" si="64"/>
        <v>0.1764812720687769</v>
      </c>
      <c r="O216" s="24">
        <f t="shared" si="67"/>
        <v>-2.58</v>
      </c>
      <c r="P216" s="34"/>
      <c r="Q216" s="24"/>
      <c r="R216" s="11"/>
    </row>
    <row r="217" spans="1:18" ht="12.75">
      <c r="A217" s="4">
        <v>-128.63</v>
      </c>
      <c r="B217" s="1">
        <v>-11.48</v>
      </c>
      <c r="C217" s="1">
        <v>-5.2</v>
      </c>
      <c r="F217" s="15">
        <f t="shared" si="65"/>
        <v>-73.520064734612788</v>
      </c>
      <c r="G217" s="15">
        <f t="shared" si="66"/>
        <v>-73.262277242385778</v>
      </c>
      <c r="H217" s="27">
        <f t="shared" si="68"/>
        <v>-3.8981250000000003</v>
      </c>
      <c r="I217" s="15">
        <f t="shared" si="60"/>
        <v>-3.9548035714285721</v>
      </c>
      <c r="J217" s="15">
        <f t="shared" si="62"/>
        <v>-4.0947544261294251</v>
      </c>
      <c r="K217" s="15">
        <f t="shared" si="63"/>
        <v>-0.139950854700853</v>
      </c>
      <c r="L217" s="45">
        <f t="shared" si="61"/>
        <v>-0.1966294261294248</v>
      </c>
      <c r="M217" s="16"/>
      <c r="N217" s="24">
        <f t="shared" si="64"/>
        <v>-0.49750591633899427</v>
      </c>
      <c r="O217" s="24">
        <f t="shared" si="67"/>
        <v>-2.58</v>
      </c>
      <c r="P217" s="34"/>
      <c r="Q217" s="24"/>
      <c r="R217" s="11"/>
    </row>
    <row r="218" spans="1:18" ht="12.75">
      <c r="A218" s="4">
        <v>-128.56</v>
      </c>
      <c r="B218" s="1">
        <v>-11.05</v>
      </c>
      <c r="C218" s="1">
        <v>-5.3</v>
      </c>
      <c r="F218" s="15">
        <f t="shared" si="65"/>
        <v>-73.004489750158768</v>
      </c>
      <c r="G218" s="15">
        <f t="shared" si="66"/>
        <v>-72.746702257931759</v>
      </c>
      <c r="H218" s="27">
        <f t="shared" si="68"/>
        <v>-3.9742857142857146</v>
      </c>
      <c r="I218" s="15">
        <f t="shared" si="60"/>
        <v>-4.0703273809523814</v>
      </c>
      <c r="J218" s="15">
        <f t="shared" si="62"/>
        <v>-4.0075322039072043</v>
      </c>
      <c r="K218" s="15">
        <f t="shared" si="63"/>
        <v>6.279517704517712E-2</v>
      </c>
      <c r="L218" s="45">
        <f t="shared" si="61"/>
        <v>-3.3246489621489683E-2</v>
      </c>
      <c r="M218" s="16"/>
      <c r="N218" s="24">
        <f t="shared" si="64"/>
        <v>-0.93870455732936686</v>
      </c>
      <c r="O218" s="24">
        <f t="shared" si="67"/>
        <v>-2.58</v>
      </c>
      <c r="P218" s="34"/>
      <c r="Q218" s="24"/>
      <c r="R218" s="11"/>
    </row>
    <row r="219" spans="1:18" ht="12.75">
      <c r="A219" s="4">
        <v>-128.5</v>
      </c>
      <c r="B219" s="1">
        <v>-12.46</v>
      </c>
      <c r="C219" s="1">
        <v>-5.7</v>
      </c>
      <c r="F219" s="15">
        <f t="shared" si="65"/>
        <v>-72.488914765704749</v>
      </c>
      <c r="G219" s="15">
        <f t="shared" si="66"/>
        <v>-72.231127273477739</v>
      </c>
      <c r="H219" s="27">
        <f t="shared" si="68"/>
        <v>-4.338571428571429</v>
      </c>
      <c r="I219" s="15">
        <f t="shared" si="60"/>
        <v>-3.9917216117216121</v>
      </c>
      <c r="J219" s="15">
        <f t="shared" si="62"/>
        <v>-3.9160877594627599</v>
      </c>
      <c r="K219" s="15">
        <f t="shared" si="63"/>
        <v>7.5633852258852219E-2</v>
      </c>
      <c r="L219" s="45">
        <f t="shared" si="61"/>
        <v>0.42248366910866908</v>
      </c>
      <c r="M219" s="16"/>
      <c r="N219" s="24">
        <f t="shared" si="64"/>
        <v>-0.94067290340624521</v>
      </c>
      <c r="O219" s="24">
        <f t="shared" si="67"/>
        <v>-2.58</v>
      </c>
      <c r="P219" s="34"/>
      <c r="Q219" s="24"/>
      <c r="R219" s="11"/>
    </row>
    <row r="220" spans="1:18" ht="12.75">
      <c r="A220" s="4">
        <v>-128.44</v>
      </c>
      <c r="B220" s="1">
        <v>-12.51</v>
      </c>
      <c r="C220" s="1">
        <v>-5.86</v>
      </c>
      <c r="F220" s="15">
        <f t="shared" si="65"/>
        <v>-71.973339781250729</v>
      </c>
      <c r="G220" s="15">
        <f t="shared" si="66"/>
        <v>-71.715552289023719</v>
      </c>
      <c r="H220" s="27">
        <f t="shared" si="68"/>
        <v>-3.6623076923076918</v>
      </c>
      <c r="I220" s="15">
        <f t="shared" si="60"/>
        <v>-3.9702930402930403</v>
      </c>
      <c r="J220" s="15">
        <f t="shared" si="62"/>
        <v>-3.8591433150183159</v>
      </c>
      <c r="K220" s="15">
        <f t="shared" si="63"/>
        <v>0.11114972527472444</v>
      </c>
      <c r="L220" s="45">
        <f t="shared" si="61"/>
        <v>-0.19683562271062405</v>
      </c>
      <c r="M220" s="16"/>
      <c r="N220" s="24">
        <f t="shared" si="64"/>
        <v>-0.50248994356454013</v>
      </c>
      <c r="O220" s="24">
        <f t="shared" si="67"/>
        <v>-2.58</v>
      </c>
      <c r="P220" s="34"/>
      <c r="Q220" s="24"/>
      <c r="R220" s="11"/>
    </row>
    <row r="221" spans="1:18" ht="12.75">
      <c r="A221" s="4">
        <v>-128.38</v>
      </c>
      <c r="B221" s="1">
        <v>-12.34</v>
      </c>
      <c r="C221" s="1">
        <v>-5.67</v>
      </c>
      <c r="F221" s="15">
        <f t="shared" si="65"/>
        <v>-71.45776479679671</v>
      </c>
      <c r="G221" s="15">
        <f t="shared" si="66"/>
        <v>-71.1999773045697</v>
      </c>
      <c r="H221" s="27">
        <f t="shared" si="68"/>
        <v>-3.91</v>
      </c>
      <c r="I221" s="15">
        <f t="shared" si="60"/>
        <v>-3.8491025641025645</v>
      </c>
      <c r="J221" s="15">
        <f t="shared" si="62"/>
        <v>-3.7844766483516485</v>
      </c>
      <c r="K221" s="15">
        <f t="shared" si="63"/>
        <v>6.4625915750915919E-2</v>
      </c>
      <c r="L221" s="45">
        <f t="shared" si="61"/>
        <v>0.1255233516483516</v>
      </c>
      <c r="M221" s="16"/>
      <c r="N221" s="24">
        <f t="shared" si="64"/>
        <v>0.17081364542469379</v>
      </c>
      <c r="O221" s="24">
        <f t="shared" si="67"/>
        <v>-2.58</v>
      </c>
      <c r="P221" s="34"/>
      <c r="Q221" s="24"/>
      <c r="R221" s="11"/>
    </row>
    <row r="222" spans="1:18" ht="12.75">
      <c r="A222" s="4">
        <v>-128.31</v>
      </c>
      <c r="B222" s="1">
        <v>-12.39</v>
      </c>
      <c r="C222" s="1">
        <v>-6.24</v>
      </c>
      <c r="F222" s="15">
        <f t="shared" si="65"/>
        <v>-70.94218981234269</v>
      </c>
      <c r="G222" s="15">
        <f t="shared" si="66"/>
        <v>-70.68440232011568</v>
      </c>
      <c r="H222" s="27">
        <f t="shared" si="68"/>
        <v>-3.9750000000000005</v>
      </c>
      <c r="I222" s="15">
        <f t="shared" si="60"/>
        <v>-3.8223333333333334</v>
      </c>
      <c r="J222" s="15">
        <f t="shared" si="62"/>
        <v>-3.7313516483516489</v>
      </c>
      <c r="K222" s="15">
        <f t="shared" si="63"/>
        <v>9.0981684981684463E-2</v>
      </c>
      <c r="L222" s="45">
        <f t="shared" si="61"/>
        <v>0.24364835164835164</v>
      </c>
      <c r="M222" s="16"/>
      <c r="N222" s="24">
        <f t="shared" si="64"/>
        <v>0.76419163133749235</v>
      </c>
      <c r="O222" s="24">
        <f t="shared" si="67"/>
        <v>-2.58</v>
      </c>
      <c r="P222" s="34"/>
      <c r="Q222" s="24"/>
      <c r="R222" s="11"/>
    </row>
    <row r="223" spans="1:18" ht="12.75">
      <c r="A223" s="4">
        <v>-128.25</v>
      </c>
      <c r="B223" s="1">
        <v>-12.05</v>
      </c>
      <c r="C223" s="1">
        <v>-6.41</v>
      </c>
      <c r="F223" s="15">
        <f t="shared" si="65"/>
        <v>-70.42661482788867</v>
      </c>
      <c r="G223" s="15">
        <f t="shared" si="66"/>
        <v>-70.168827335661661</v>
      </c>
      <c r="H223" s="27">
        <f t="shared" si="68"/>
        <v>-3.5819999999999999</v>
      </c>
      <c r="I223" s="15">
        <f t="shared" si="60"/>
        <v>-3.6523333333333334</v>
      </c>
      <c r="J223" s="15">
        <f t="shared" si="62"/>
        <v>-3.6747643467643467</v>
      </c>
      <c r="K223" s="15">
        <f t="shared" si="63"/>
        <v>-2.243101343101328E-2</v>
      </c>
      <c r="L223" s="45">
        <f t="shared" si="61"/>
        <v>-9.2764346764346861E-2</v>
      </c>
      <c r="M223" s="16"/>
      <c r="N223" s="24">
        <f t="shared" si="64"/>
        <v>0.99999585990353235</v>
      </c>
      <c r="O223" s="24">
        <f t="shared" si="67"/>
        <v>-2.58</v>
      </c>
      <c r="P223" s="34"/>
      <c r="Q223" s="24"/>
      <c r="R223" s="11"/>
    </row>
    <row r="224" spans="1:18" ht="12.75">
      <c r="A224" s="4">
        <v>-128.19</v>
      </c>
      <c r="B224" s="1">
        <v>-11.23</v>
      </c>
      <c r="C224" s="1">
        <v>-6.23</v>
      </c>
      <c r="F224" s="15">
        <f t="shared" si="65"/>
        <v>-69.911039843434651</v>
      </c>
      <c r="G224" s="15">
        <f t="shared" si="66"/>
        <v>-69.653252351207641</v>
      </c>
      <c r="H224" s="27">
        <f t="shared" si="68"/>
        <v>-3.4000000000000004</v>
      </c>
      <c r="I224" s="15">
        <f t="shared" si="60"/>
        <v>-3.4339999999999997</v>
      </c>
      <c r="J224" s="15">
        <f t="shared" si="62"/>
        <v>-3.5715897435897443</v>
      </c>
      <c r="K224" s="15">
        <f t="shared" si="63"/>
        <v>-0.13758974358974463</v>
      </c>
      <c r="L224" s="45">
        <f t="shared" si="61"/>
        <v>-0.17158974358974399</v>
      </c>
      <c r="M224" s="16"/>
      <c r="N224" s="24">
        <f t="shared" si="64"/>
        <v>0.76789091190466963</v>
      </c>
      <c r="O224" s="24">
        <f t="shared" si="67"/>
        <v>-2.58</v>
      </c>
      <c r="P224" s="34"/>
      <c r="Q224" s="24"/>
      <c r="R224" s="11"/>
    </row>
    <row r="225" spans="1:18" ht="12.75">
      <c r="A225" s="4">
        <v>-128.13</v>
      </c>
      <c r="B225" s="1">
        <v>-7.12</v>
      </c>
      <c r="C225" s="1">
        <v>-7.19</v>
      </c>
      <c r="F225" s="15">
        <f t="shared" si="65"/>
        <v>-69.395464858980631</v>
      </c>
      <c r="G225" s="15">
        <f t="shared" si="66"/>
        <v>-69.137677366753621</v>
      </c>
      <c r="H225" s="27">
        <f t="shared" si="68"/>
        <v>-3.32</v>
      </c>
      <c r="I225" s="15">
        <f t="shared" si="60"/>
        <v>-3.3800000000000003</v>
      </c>
      <c r="J225" s="15">
        <f t="shared" si="62"/>
        <v>-3.5313333333333334</v>
      </c>
      <c r="K225" s="15">
        <f t="shared" si="63"/>
        <v>-0.1513333333333331</v>
      </c>
      <c r="L225" s="45">
        <f t="shared" si="61"/>
        <v>-0.2113333333333336</v>
      </c>
      <c r="M225" s="16"/>
      <c r="N225" s="24">
        <f t="shared" si="64"/>
        <v>0.17648127206872818</v>
      </c>
      <c r="O225" s="24">
        <f t="shared" si="67"/>
        <v>-2.58</v>
      </c>
      <c r="P225" s="34"/>
      <c r="Q225" s="24"/>
      <c r="R225" s="11"/>
    </row>
    <row r="226" spans="1:18" ht="12.75">
      <c r="A226" s="4">
        <v>-128.06</v>
      </c>
      <c r="B226" s="1">
        <v>-4.67</v>
      </c>
      <c r="C226" s="1">
        <v>-7.55</v>
      </c>
      <c r="F226" s="15">
        <f t="shared" si="65"/>
        <v>-68.879889874526611</v>
      </c>
      <c r="G226" s="15">
        <f t="shared" si="66"/>
        <v>-68.622102382299602</v>
      </c>
      <c r="H226" s="27">
        <f t="shared" si="68"/>
        <v>-3.42</v>
      </c>
      <c r="I226" s="15">
        <f t="shared" si="60"/>
        <v>-3.4016666666666668</v>
      </c>
      <c r="J226" s="15">
        <f t="shared" si="62"/>
        <v>-3.4524444444444446</v>
      </c>
      <c r="K226" s="15">
        <f t="shared" si="63"/>
        <v>-5.0777777777777811E-2</v>
      </c>
      <c r="L226" s="45">
        <f t="shared" si="61"/>
        <v>-3.244444444444472E-2</v>
      </c>
      <c r="M226" s="16"/>
      <c r="N226" s="24">
        <f t="shared" si="64"/>
        <v>-0.49750591633901253</v>
      </c>
      <c r="O226" s="24">
        <f t="shared" si="67"/>
        <v>-2.58</v>
      </c>
      <c r="P226" s="34"/>
      <c r="Q226" s="24"/>
      <c r="R226" s="11"/>
    </row>
    <row r="227" spans="1:18" ht="12.75">
      <c r="A227" s="4">
        <v>-128</v>
      </c>
      <c r="B227" s="1">
        <v>-3.86</v>
      </c>
      <c r="C227" s="1">
        <v>-7.64</v>
      </c>
      <c r="F227" s="15">
        <f t="shared" si="65"/>
        <v>-68.364314890072592</v>
      </c>
      <c r="G227" s="15">
        <f t="shared" si="66"/>
        <v>-68.106527397845582</v>
      </c>
      <c r="H227" s="27">
        <f t="shared" si="68"/>
        <v>-3.4649999999999999</v>
      </c>
      <c r="I227" s="15">
        <f t="shared" si="60"/>
        <v>-3.4316666666666666</v>
      </c>
      <c r="J227" s="15">
        <f t="shared" si="62"/>
        <v>-3.3607777777777774</v>
      </c>
      <c r="K227" s="15">
        <f t="shared" si="63"/>
        <v>7.0888888888889223E-2</v>
      </c>
      <c r="L227" s="45">
        <f t="shared" si="61"/>
        <v>0.10422222222222244</v>
      </c>
      <c r="M227" s="16"/>
      <c r="N227" s="24">
        <f t="shared" si="64"/>
        <v>-0.93870455732937907</v>
      </c>
      <c r="O227" s="24">
        <f t="shared" si="67"/>
        <v>-2.58</v>
      </c>
      <c r="P227" s="34"/>
      <c r="Q227" s="24"/>
      <c r="R227" s="11"/>
    </row>
    <row r="228" spans="1:18" ht="12.75">
      <c r="A228" s="4">
        <v>-128</v>
      </c>
      <c r="B228" s="1">
        <v>-4.87</v>
      </c>
      <c r="C228" s="1">
        <v>-7.21</v>
      </c>
      <c r="F228" s="15">
        <f t="shared" si="65"/>
        <v>-67.848739905618572</v>
      </c>
      <c r="G228" s="15">
        <f t="shared" si="66"/>
        <v>-67.590952413391562</v>
      </c>
      <c r="H228" s="27">
        <f t="shared" si="68"/>
        <v>-3.41</v>
      </c>
      <c r="I228" s="15">
        <f t="shared" si="60"/>
        <v>-3.3916666666666671</v>
      </c>
      <c r="J228" s="15">
        <f t="shared" si="62"/>
        <v>-3.3161111111111108</v>
      </c>
      <c r="K228" s="15">
        <f t="shared" si="63"/>
        <v>7.5555555555556264E-2</v>
      </c>
      <c r="L228" s="45">
        <f t="shared" si="61"/>
        <v>9.3888888888889355E-2</v>
      </c>
      <c r="M228" s="16"/>
      <c r="N228" s="24">
        <f t="shared" si="64"/>
        <v>-0.9406729034062381</v>
      </c>
      <c r="O228" s="24">
        <f t="shared" si="67"/>
        <v>-2.58</v>
      </c>
      <c r="P228" s="34"/>
      <c r="Q228" s="24"/>
      <c r="R228" s="11"/>
    </row>
    <row r="229" spans="1:18" ht="12.75">
      <c r="A229" s="4">
        <v>-127.4</v>
      </c>
      <c r="B229" s="1">
        <v>-3.8</v>
      </c>
      <c r="C229" s="1">
        <v>-7.85</v>
      </c>
      <c r="F229" s="15">
        <f t="shared" si="65"/>
        <v>-67.333164921164553</v>
      </c>
      <c r="G229" s="15">
        <f t="shared" si="66"/>
        <v>-67.075377428937543</v>
      </c>
      <c r="H229" s="27">
        <f t="shared" si="68"/>
        <v>-3.3</v>
      </c>
      <c r="I229" s="15">
        <f t="shared" si="60"/>
        <v>-3.3033333333333332</v>
      </c>
      <c r="J229" s="15">
        <f t="shared" si="62"/>
        <v>-3.3961111111111109</v>
      </c>
      <c r="K229" s="15">
        <f t="shared" si="63"/>
        <v>-9.2777777777777626E-2</v>
      </c>
      <c r="L229" s="45">
        <f t="shared" si="61"/>
        <v>-9.6111111111111036E-2</v>
      </c>
      <c r="M229" s="16"/>
      <c r="N229" s="24">
        <f t="shared" si="64"/>
        <v>-0.50248994356449739</v>
      </c>
      <c r="O229" s="24">
        <f t="shared" si="67"/>
        <v>-2.58</v>
      </c>
      <c r="P229" s="34"/>
      <c r="Q229" s="24"/>
      <c r="R229" s="11"/>
    </row>
    <row r="230" spans="1:18" ht="12.75">
      <c r="A230" s="4">
        <v>-126.7</v>
      </c>
      <c r="B230" s="1">
        <v>-1.86</v>
      </c>
      <c r="C230" s="1">
        <v>-8.25</v>
      </c>
      <c r="F230" s="15">
        <f t="shared" si="65"/>
        <v>-66.817589936710533</v>
      </c>
      <c r="G230" s="15">
        <f t="shared" si="66"/>
        <v>-66.559802444483523</v>
      </c>
      <c r="H230" s="27">
        <f t="shared" si="68"/>
        <v>-3.2</v>
      </c>
      <c r="I230" s="15">
        <f t="shared" si="60"/>
        <v>-3.2166666666666668</v>
      </c>
      <c r="J230" s="15">
        <f t="shared" si="62"/>
        <v>-3.4266666666666663</v>
      </c>
      <c r="K230" s="15">
        <f t="shared" si="63"/>
        <v>-0.20999999999999952</v>
      </c>
      <c r="L230" s="45">
        <f t="shared" si="61"/>
        <v>-0.22666666666666613</v>
      </c>
      <c r="M230" s="16"/>
      <c r="N230" s="24">
        <f t="shared" si="64"/>
        <v>0.17081364542472857</v>
      </c>
      <c r="O230" s="24">
        <f t="shared" si="67"/>
        <v>-2.58</v>
      </c>
      <c r="P230" s="34"/>
      <c r="Q230" s="24"/>
      <c r="R230" s="11"/>
    </row>
    <row r="231" spans="1:18" ht="12.75">
      <c r="A231" s="4">
        <v>-126.1</v>
      </c>
      <c r="B231" s="1">
        <v>-1.98</v>
      </c>
      <c r="C231" s="1">
        <v>-8.2899999999999991</v>
      </c>
      <c r="F231" s="15">
        <f t="shared" si="65"/>
        <v>-66.302014952256513</v>
      </c>
      <c r="G231" s="15">
        <f t="shared" si="66"/>
        <v>-66.044227460029504</v>
      </c>
      <c r="H231" s="27">
        <f t="shared" si="68"/>
        <v>-3.15</v>
      </c>
      <c r="I231" s="15">
        <f t="shared" si="60"/>
        <v>-3.1766666666666663</v>
      </c>
      <c r="J231" s="15">
        <f t="shared" si="62"/>
        <v>-3.4299999999999997</v>
      </c>
      <c r="K231" s="15">
        <f t="shared" si="63"/>
        <v>-0.25333333333333341</v>
      </c>
      <c r="L231" s="45">
        <f t="shared" si="61"/>
        <v>-0.2799999999999998</v>
      </c>
      <c r="M231" s="16"/>
      <c r="N231" s="24">
        <f t="shared" si="64"/>
        <v>0.76419163133752421</v>
      </c>
      <c r="O231" s="24">
        <f t="shared" si="67"/>
        <v>-2.58</v>
      </c>
      <c r="P231" s="34"/>
      <c r="Q231" s="24"/>
      <c r="R231" s="11"/>
    </row>
    <row r="232" spans="1:18" ht="12.75">
      <c r="A232" s="4">
        <v>-125.5</v>
      </c>
      <c r="B232" s="1">
        <v>-2.1800000000000002</v>
      </c>
      <c r="C232" s="1">
        <v>-8.2899999999999991</v>
      </c>
      <c r="F232" s="15">
        <f t="shared" si="65"/>
        <v>-65.786439967802494</v>
      </c>
      <c r="G232" s="15">
        <f t="shared" si="66"/>
        <v>-65.528652475575484</v>
      </c>
      <c r="H232" s="27">
        <f t="shared" si="68"/>
        <v>-3.18</v>
      </c>
      <c r="I232" s="15">
        <f t="shared" ref="I232:I295" si="69">AVERAGE(H231:H233)</f>
        <v>-3.4833333333333329</v>
      </c>
      <c r="J232" s="15">
        <f t="shared" si="62"/>
        <v>-3.4511111111111115</v>
      </c>
      <c r="K232" s="15">
        <f t="shared" si="63"/>
        <v>3.2222222222221486E-2</v>
      </c>
      <c r="L232" s="45">
        <f t="shared" ref="L232:L295" si="70">J232-H232</f>
        <v>-0.2711111111111113</v>
      </c>
      <c r="M232" s="16"/>
      <c r="N232" s="24">
        <f t="shared" si="64"/>
        <v>0.99999585990353246</v>
      </c>
      <c r="O232" s="24">
        <f t="shared" si="67"/>
        <v>-2.58</v>
      </c>
      <c r="P232" s="34"/>
      <c r="Q232" s="24"/>
      <c r="R232" s="11"/>
    </row>
    <row r="233" spans="1:18" ht="12.75">
      <c r="A233" s="4">
        <v>-124.8</v>
      </c>
      <c r="B233" s="1">
        <v>-2.15</v>
      </c>
      <c r="C233" s="1">
        <v>-8.34</v>
      </c>
      <c r="F233" s="15">
        <f t="shared" si="65"/>
        <v>-65.270864983348474</v>
      </c>
      <c r="G233" s="15">
        <f t="shared" si="66"/>
        <v>-65.013077491121464</v>
      </c>
      <c r="H233" s="27">
        <f t="shared" si="68"/>
        <v>-4.12</v>
      </c>
      <c r="I233" s="15">
        <f t="shared" si="69"/>
        <v>-3.6316666666666673</v>
      </c>
      <c r="J233" s="15">
        <f t="shared" si="62"/>
        <v>-3.4622222222222216</v>
      </c>
      <c r="K233" s="15">
        <f t="shared" si="63"/>
        <v>0.16944444444444562</v>
      </c>
      <c r="L233" s="45">
        <f t="shared" si="70"/>
        <v>0.65777777777777846</v>
      </c>
      <c r="M233" s="16"/>
      <c r="N233" s="24">
        <f t="shared" si="64"/>
        <v>0.76789091190464698</v>
      </c>
      <c r="O233" s="24">
        <f t="shared" si="67"/>
        <v>-2.58</v>
      </c>
      <c r="P233" s="34"/>
      <c r="Q233" s="24"/>
      <c r="R233" s="11"/>
    </row>
    <row r="234" spans="1:18" ht="12.75">
      <c r="A234" s="4">
        <v>-124.2</v>
      </c>
      <c r="B234" s="1">
        <v>-2.1800000000000002</v>
      </c>
      <c r="C234" s="1">
        <v>-8.24</v>
      </c>
      <c r="F234" s="15">
        <f t="shared" si="65"/>
        <v>-64.755289998894455</v>
      </c>
      <c r="G234" s="15">
        <f t="shared" si="66"/>
        <v>-64.497502506667445</v>
      </c>
      <c r="H234" s="27">
        <f t="shared" si="68"/>
        <v>-3.5950000000000002</v>
      </c>
      <c r="I234" s="15">
        <f t="shared" si="69"/>
        <v>-3.7216666666666662</v>
      </c>
      <c r="J234" s="15">
        <f t="shared" si="62"/>
        <v>-3.5038888888888891</v>
      </c>
      <c r="K234" s="15">
        <f t="shared" si="63"/>
        <v>0.21777777777777718</v>
      </c>
      <c r="L234" s="45">
        <f t="shared" si="70"/>
        <v>9.1111111111111143E-2</v>
      </c>
      <c r="M234" s="16"/>
      <c r="N234" s="24">
        <f t="shared" si="64"/>
        <v>0.17648127206870745</v>
      </c>
      <c r="O234" s="24">
        <f t="shared" si="67"/>
        <v>-2.58</v>
      </c>
      <c r="P234" s="34"/>
      <c r="Q234" s="24"/>
      <c r="R234" s="11"/>
    </row>
    <row r="235" spans="1:18" ht="12.75">
      <c r="A235" s="4">
        <v>-123.5</v>
      </c>
      <c r="B235" s="1">
        <v>-1.89</v>
      </c>
      <c r="C235" s="1">
        <v>-8.3000000000000007</v>
      </c>
      <c r="F235" s="15">
        <f t="shared" si="65"/>
        <v>-64.239715014440435</v>
      </c>
      <c r="G235" s="15">
        <f t="shared" si="66"/>
        <v>-63.981927522213425</v>
      </c>
      <c r="H235" s="27">
        <f t="shared" si="68"/>
        <v>-3.45</v>
      </c>
      <c r="I235" s="15">
        <f t="shared" si="69"/>
        <v>-3.5666666666666664</v>
      </c>
      <c r="J235" s="15">
        <f t="shared" si="62"/>
        <v>-3.5572222222222232</v>
      </c>
      <c r="K235" s="15">
        <f t="shared" si="63"/>
        <v>9.4444444444432563E-3</v>
      </c>
      <c r="L235" s="45">
        <f t="shared" si="70"/>
        <v>-0.107222222222223</v>
      </c>
      <c r="M235" s="16"/>
      <c r="N235" s="24">
        <f t="shared" si="64"/>
        <v>-0.4975059163390555</v>
      </c>
      <c r="O235" s="24">
        <f t="shared" si="67"/>
        <v>-2.58</v>
      </c>
      <c r="P235" s="34"/>
      <c r="Q235" s="24"/>
      <c r="R235" s="11"/>
    </row>
    <row r="236" spans="1:18" ht="12.75">
      <c r="A236" s="4">
        <v>-122.9</v>
      </c>
      <c r="B236" s="1">
        <v>-2.25</v>
      </c>
      <c r="C236" s="1">
        <v>-7.96</v>
      </c>
      <c r="F236" s="15">
        <f t="shared" si="65"/>
        <v>-63.724140029986415</v>
      </c>
      <c r="G236" s="15">
        <f t="shared" si="66"/>
        <v>-63.466352537759406</v>
      </c>
      <c r="H236" s="27">
        <f t="shared" si="68"/>
        <v>-3.6550000000000002</v>
      </c>
      <c r="I236" s="15">
        <f t="shared" si="69"/>
        <v>-3.5383333333333336</v>
      </c>
      <c r="J236" s="15">
        <f t="shared" si="62"/>
        <v>-3.6411111111111114</v>
      </c>
      <c r="K236" s="15">
        <f t="shared" si="63"/>
        <v>-0.10277777777777786</v>
      </c>
      <c r="L236" s="45">
        <f t="shared" si="70"/>
        <v>1.388888888888884E-2</v>
      </c>
      <c r="M236" s="16"/>
      <c r="N236" s="24">
        <f t="shared" si="64"/>
        <v>-0.93870455732939129</v>
      </c>
      <c r="O236" s="24">
        <f t="shared" si="67"/>
        <v>-2.58</v>
      </c>
      <c r="P236" s="34"/>
      <c r="Q236" s="24"/>
      <c r="R236" s="11"/>
    </row>
    <row r="237" spans="1:18" ht="12.75">
      <c r="A237" s="4">
        <v>-122.3</v>
      </c>
      <c r="B237" s="1">
        <v>-1.59</v>
      </c>
      <c r="C237" s="1">
        <v>-8.15</v>
      </c>
      <c r="F237" s="15">
        <f t="shared" si="65"/>
        <v>-63.208565045532396</v>
      </c>
      <c r="G237" s="15">
        <f t="shared" si="66"/>
        <v>-62.950777553305386</v>
      </c>
      <c r="H237" s="27">
        <f t="shared" si="68"/>
        <v>-3.51</v>
      </c>
      <c r="I237" s="15">
        <f t="shared" si="69"/>
        <v>-3.6133333333333333</v>
      </c>
      <c r="J237" s="15">
        <f t="shared" si="62"/>
        <v>-3.6999999999999997</v>
      </c>
      <c r="K237" s="15">
        <f t="shared" si="63"/>
        <v>-8.6666666666666448E-2</v>
      </c>
      <c r="L237" s="45">
        <f t="shared" si="70"/>
        <v>-0.18999999999999995</v>
      </c>
      <c r="M237" s="16"/>
      <c r="N237" s="24">
        <f t="shared" si="64"/>
        <v>-0.94067290340622134</v>
      </c>
      <c r="O237" s="24">
        <f t="shared" si="67"/>
        <v>-2.58</v>
      </c>
      <c r="P237" s="34"/>
      <c r="Q237" s="24"/>
      <c r="R237" s="11"/>
    </row>
    <row r="238" spans="1:18" ht="12.75">
      <c r="A238" s="4">
        <v>-121.6</v>
      </c>
      <c r="B238" s="1">
        <v>-2.5299999999999998</v>
      </c>
      <c r="C238" s="1">
        <v>-8.0399999999999991</v>
      </c>
      <c r="F238" s="15">
        <f t="shared" si="65"/>
        <v>-62.692990061078376</v>
      </c>
      <c r="G238" s="15">
        <f t="shared" si="66"/>
        <v>-62.435202568851366</v>
      </c>
      <c r="H238" s="27">
        <f t="shared" si="68"/>
        <v>-3.6749999999999998</v>
      </c>
      <c r="I238" s="15">
        <f t="shared" si="69"/>
        <v>-3.6216666666666666</v>
      </c>
      <c r="J238" s="15">
        <f t="shared" si="62"/>
        <v>-3.6546913580246914</v>
      </c>
      <c r="K238" s="15">
        <f t="shared" si="63"/>
        <v>-3.3024691358024771E-2</v>
      </c>
      <c r="L238" s="45">
        <f t="shared" si="70"/>
        <v>2.0308641975308461E-2</v>
      </c>
      <c r="M238" s="16"/>
      <c r="N238" s="24">
        <f t="shared" si="64"/>
        <v>-0.50248994356446686</v>
      </c>
      <c r="O238" s="24">
        <f t="shared" si="67"/>
        <v>-2.58</v>
      </c>
      <c r="P238" s="34"/>
      <c r="Q238" s="24"/>
      <c r="R238" s="11"/>
    </row>
    <row r="239" spans="1:18" ht="12.75">
      <c r="A239" s="4">
        <v>-120.97</v>
      </c>
      <c r="B239" s="1">
        <v>-4.45</v>
      </c>
      <c r="C239" s="1">
        <v>-7.63</v>
      </c>
      <c r="F239" s="15">
        <f t="shared" si="65"/>
        <v>-62.177415076624357</v>
      </c>
      <c r="G239" s="15">
        <f t="shared" si="66"/>
        <v>-61.919627584397347</v>
      </c>
      <c r="H239" s="27">
        <f t="shared" si="68"/>
        <v>-3.68</v>
      </c>
      <c r="I239" s="15">
        <f t="shared" si="69"/>
        <v>-3.7533333333333334</v>
      </c>
      <c r="J239" s="15">
        <f t="shared" ref="J239:J302" si="71">AVERAGE(H235:H243)</f>
        <v>-3.6946296296296302</v>
      </c>
      <c r="K239" s="15">
        <f t="shared" ref="K239:K302" si="72">J239-I239</f>
        <v>5.8703703703703258E-2</v>
      </c>
      <c r="L239" s="45">
        <f t="shared" si="70"/>
        <v>-1.4629629629629992E-2</v>
      </c>
      <c r="M239" s="16"/>
      <c r="N239" s="24">
        <f t="shared" si="64"/>
        <v>0.17081364542476332</v>
      </c>
      <c r="O239" s="24">
        <f t="shared" si="67"/>
        <v>-2.58</v>
      </c>
      <c r="P239" s="34"/>
      <c r="Q239" s="24"/>
      <c r="R239" s="11"/>
    </row>
    <row r="240" spans="1:18" ht="12.75">
      <c r="A240" s="4">
        <v>-120.5</v>
      </c>
      <c r="B240" s="1">
        <v>-3.48</v>
      </c>
      <c r="C240" s="1">
        <v>-7.8</v>
      </c>
      <c r="F240" s="15">
        <f t="shared" si="65"/>
        <v>-61.661840092170337</v>
      </c>
      <c r="G240" s="15">
        <f t="shared" si="66"/>
        <v>-61.404052599943327</v>
      </c>
      <c r="H240" s="27">
        <f t="shared" si="68"/>
        <v>-3.9049999999999998</v>
      </c>
      <c r="I240" s="15">
        <f t="shared" si="69"/>
        <v>-3.7650000000000001</v>
      </c>
      <c r="J240" s="15">
        <f t="shared" si="71"/>
        <v>-3.7259876543209876</v>
      </c>
      <c r="K240" s="15">
        <f t="shared" si="72"/>
        <v>3.9012345679012572E-2</v>
      </c>
      <c r="L240" s="45">
        <f t="shared" si="70"/>
        <v>0.17901234567901225</v>
      </c>
      <c r="M240" s="16"/>
      <c r="N240" s="24">
        <f t="shared" si="64"/>
        <v>0.76419163133753787</v>
      </c>
      <c r="O240" s="24">
        <f t="shared" si="67"/>
        <v>-2.58</v>
      </c>
      <c r="P240" s="34"/>
      <c r="Q240" s="24"/>
      <c r="R240" s="11"/>
    </row>
    <row r="241" spans="1:18" ht="12.75">
      <c r="A241" s="4">
        <v>-120</v>
      </c>
      <c r="B241" s="1">
        <v>-5.59</v>
      </c>
      <c r="C241" s="1">
        <v>-7.01</v>
      </c>
      <c r="F241" s="15">
        <f t="shared" si="65"/>
        <v>-61.146265107716317</v>
      </c>
      <c r="G241" s="15">
        <f t="shared" si="66"/>
        <v>-60.888477615489307</v>
      </c>
      <c r="H241" s="27">
        <f t="shared" si="68"/>
        <v>-3.71</v>
      </c>
      <c r="I241" s="15">
        <f t="shared" si="69"/>
        <v>-3.7757407407407406</v>
      </c>
      <c r="J241" s="15">
        <f t="shared" si="71"/>
        <v>-3.7418209876543207</v>
      </c>
      <c r="K241" s="15">
        <f t="shared" si="72"/>
        <v>3.3919753086419924E-2</v>
      </c>
      <c r="L241" s="45">
        <f t="shared" si="70"/>
        <v>-3.1820987654320732E-2</v>
      </c>
      <c r="M241" s="16"/>
      <c r="N241" s="24">
        <f t="shared" si="64"/>
        <v>0.99999585990353257</v>
      </c>
      <c r="O241" s="24">
        <f t="shared" si="67"/>
        <v>-2.58</v>
      </c>
      <c r="P241" s="34"/>
      <c r="Q241" s="24"/>
      <c r="R241" s="11"/>
    </row>
    <row r="242" spans="1:18" ht="12.75">
      <c r="A242" s="4">
        <v>-119.5</v>
      </c>
      <c r="B242" s="1">
        <v>-5.6</v>
      </c>
      <c r="C242" s="1">
        <v>-7</v>
      </c>
      <c r="F242" s="15">
        <f t="shared" si="65"/>
        <v>-60.630690123262298</v>
      </c>
      <c r="G242" s="15">
        <f t="shared" si="66"/>
        <v>-60.372902631035288</v>
      </c>
      <c r="H242" s="27">
        <f t="shared" si="68"/>
        <v>-3.7122222222222216</v>
      </c>
      <c r="I242" s="15">
        <f t="shared" si="69"/>
        <v>-3.7922222222222222</v>
      </c>
      <c r="J242" s="15">
        <f t="shared" si="71"/>
        <v>-3.8087654320987649</v>
      </c>
      <c r="K242" s="15">
        <f t="shared" si="72"/>
        <v>-1.6543209876542786E-2</v>
      </c>
      <c r="L242" s="45">
        <f t="shared" si="70"/>
        <v>-9.6543209876543301E-2</v>
      </c>
      <c r="M242" s="16"/>
      <c r="N242" s="24">
        <f t="shared" si="64"/>
        <v>0.76789091190462444</v>
      </c>
      <c r="O242" s="24">
        <f t="shared" si="67"/>
        <v>-2.58</v>
      </c>
      <c r="P242" s="34"/>
      <c r="Q242" s="24"/>
      <c r="R242" s="11"/>
    </row>
    <row r="243" spans="1:18" ht="12.75">
      <c r="A243" s="4">
        <v>-118.75</v>
      </c>
      <c r="B243" s="1">
        <v>-11.4</v>
      </c>
      <c r="C243" s="1">
        <v>-4.99</v>
      </c>
      <c r="F243" s="15">
        <f t="shared" si="65"/>
        <v>-60.115115138808278</v>
      </c>
      <c r="G243" s="15">
        <f t="shared" si="66"/>
        <v>-59.857327646581268</v>
      </c>
      <c r="H243" s="27">
        <f t="shared" si="68"/>
        <v>-3.9544444444444449</v>
      </c>
      <c r="I243" s="15">
        <f t="shared" si="69"/>
        <v>-3.7996296296296292</v>
      </c>
      <c r="J243" s="15">
        <f t="shared" si="71"/>
        <v>-3.8270987654320985</v>
      </c>
      <c r="K243" s="15">
        <f t="shared" si="72"/>
        <v>-2.7469135802469236E-2</v>
      </c>
      <c r="L243" s="45">
        <f t="shared" si="70"/>
        <v>0.12734567901234639</v>
      </c>
      <c r="M243" s="16"/>
      <c r="N243" s="24">
        <f t="shared" si="64"/>
        <v>0.17648127206865871</v>
      </c>
      <c r="O243" s="24">
        <f t="shared" si="67"/>
        <v>-2.58</v>
      </c>
      <c r="P243" s="34"/>
      <c r="Q243" s="24"/>
      <c r="R243" s="11"/>
    </row>
    <row r="244" spans="1:18" ht="12.75">
      <c r="A244" s="4">
        <v>-118.69</v>
      </c>
      <c r="B244" s="1">
        <v>-11.36</v>
      </c>
      <c r="C244" s="1">
        <v>-5.14</v>
      </c>
      <c r="F244" s="15">
        <f t="shared" si="65"/>
        <v>-59.599540154354258</v>
      </c>
      <c r="G244" s="15">
        <f t="shared" si="66"/>
        <v>-59.341752662127249</v>
      </c>
      <c r="H244" s="27">
        <f t="shared" si="68"/>
        <v>-3.7322222222222217</v>
      </c>
      <c r="I244" s="15">
        <f t="shared" si="69"/>
        <v>-3.8280555555555558</v>
      </c>
      <c r="J244" s="15">
        <f t="shared" si="71"/>
        <v>-3.8419296833064944</v>
      </c>
      <c r="K244" s="15">
        <f t="shared" si="72"/>
        <v>-1.3874127750938658E-2</v>
      </c>
      <c r="L244" s="45">
        <f t="shared" si="70"/>
        <v>-0.10970746108427276</v>
      </c>
      <c r="M244" s="16"/>
      <c r="N244" s="24">
        <f t="shared" si="64"/>
        <v>-0.49750591633908609</v>
      </c>
      <c r="O244" s="24">
        <f t="shared" si="67"/>
        <v>-2.58</v>
      </c>
      <c r="P244" s="34"/>
      <c r="Q244" s="24"/>
      <c r="R244" s="11"/>
    </row>
    <row r="245" spans="1:18" ht="12.75">
      <c r="A245" s="4">
        <v>-118.63</v>
      </c>
      <c r="B245" s="1">
        <v>-11.14</v>
      </c>
      <c r="C245" s="1">
        <v>-5.0999999999999996</v>
      </c>
      <c r="F245" s="15">
        <f t="shared" si="65"/>
        <v>-59.083965169900239</v>
      </c>
      <c r="G245" s="15">
        <f t="shared" si="66"/>
        <v>-58.826177677673229</v>
      </c>
      <c r="H245" s="27">
        <f t="shared" si="68"/>
        <v>-3.7975000000000003</v>
      </c>
      <c r="I245" s="15">
        <f t="shared" si="69"/>
        <v>-3.880740740740741</v>
      </c>
      <c r="J245" s="15">
        <f t="shared" si="71"/>
        <v>-3.7930143393911511</v>
      </c>
      <c r="K245" s="15">
        <f t="shared" si="72"/>
        <v>8.7726401349589977E-2</v>
      </c>
      <c r="L245" s="45">
        <f t="shared" si="70"/>
        <v>4.4856606088492512E-3</v>
      </c>
      <c r="M245" s="16"/>
      <c r="N245" s="24">
        <f t="shared" si="64"/>
        <v>-0.93870455732940339</v>
      </c>
      <c r="O245" s="24">
        <f t="shared" si="67"/>
        <v>-2.58</v>
      </c>
      <c r="P245" s="34"/>
      <c r="Q245" s="24"/>
      <c r="R245" s="11"/>
    </row>
    <row r="246" spans="1:18" ht="12.75">
      <c r="A246" s="4">
        <v>-118.57</v>
      </c>
      <c r="B246" s="1">
        <v>-11.22</v>
      </c>
      <c r="C246" s="1">
        <v>-5.23</v>
      </c>
      <c r="F246" s="15">
        <f t="shared" si="65"/>
        <v>-58.568390185446219</v>
      </c>
      <c r="G246" s="15">
        <f t="shared" si="66"/>
        <v>-58.310602693219209</v>
      </c>
      <c r="H246" s="27">
        <f t="shared" si="68"/>
        <v>-4.1124999999999998</v>
      </c>
      <c r="I246" s="15">
        <f t="shared" si="69"/>
        <v>-3.9166666666666665</v>
      </c>
      <c r="J246" s="15">
        <f t="shared" si="71"/>
        <v>-3.8104056437389766</v>
      </c>
      <c r="K246" s="15">
        <f t="shared" si="72"/>
        <v>0.10626102292768991</v>
      </c>
      <c r="L246" s="45">
        <f t="shared" si="70"/>
        <v>0.30209435626102321</v>
      </c>
      <c r="M246" s="16"/>
      <c r="N246" s="24">
        <f t="shared" si="64"/>
        <v>-0.94067290340621412</v>
      </c>
      <c r="O246" s="24">
        <f t="shared" si="67"/>
        <v>-2.58</v>
      </c>
      <c r="P246" s="34"/>
      <c r="Q246" s="24"/>
      <c r="R246" s="11"/>
    </row>
    <row r="247" spans="1:18" ht="12.75">
      <c r="A247" s="4">
        <v>-118.51</v>
      </c>
      <c r="B247" s="1">
        <v>-11.15</v>
      </c>
      <c r="C247" s="1">
        <v>-5.39</v>
      </c>
      <c r="F247" s="15">
        <f t="shared" si="65"/>
        <v>-58.0528152009922</v>
      </c>
      <c r="G247" s="15">
        <f t="shared" si="66"/>
        <v>-57.79502770876519</v>
      </c>
      <c r="H247" s="27">
        <f t="shared" si="68"/>
        <v>-3.8399999999999994</v>
      </c>
      <c r="I247" s="15">
        <f t="shared" si="69"/>
        <v>-3.9219927536231878</v>
      </c>
      <c r="J247" s="15">
        <f t="shared" si="71"/>
        <v>-3.8041758241758239</v>
      </c>
      <c r="K247" s="15">
        <f t="shared" si="72"/>
        <v>0.11781692944736388</v>
      </c>
      <c r="L247" s="45">
        <f t="shared" si="70"/>
        <v>3.5824175824175519E-2</v>
      </c>
      <c r="M247" s="16"/>
      <c r="N247" s="24">
        <f t="shared" si="64"/>
        <v>-0.50248994356443633</v>
      </c>
      <c r="O247" s="24">
        <f t="shared" si="67"/>
        <v>-2.58</v>
      </c>
      <c r="P247" s="34"/>
      <c r="Q247" s="24"/>
      <c r="R247" s="11"/>
    </row>
    <row r="248" spans="1:18" ht="12.75">
      <c r="A248" s="4">
        <v>-118.45</v>
      </c>
      <c r="B248" s="1">
        <v>-11.32</v>
      </c>
      <c r="C248" s="1">
        <v>-5.42</v>
      </c>
      <c r="F248" s="15">
        <f t="shared" si="65"/>
        <v>-57.53724021653818</v>
      </c>
      <c r="G248" s="15">
        <f t="shared" si="66"/>
        <v>-57.27945272431117</v>
      </c>
      <c r="H248" s="27">
        <f t="shared" si="68"/>
        <v>-3.8134782608695645</v>
      </c>
      <c r="I248" s="15">
        <f t="shared" si="69"/>
        <v>-3.7060800552104891</v>
      </c>
      <c r="J248" s="15">
        <f t="shared" si="71"/>
        <v>-3.7594844661511329</v>
      </c>
      <c r="K248" s="15">
        <f t="shared" si="72"/>
        <v>-5.3404410940643743E-2</v>
      </c>
      <c r="L248" s="45">
        <f t="shared" si="70"/>
        <v>5.3993794718431687E-2</v>
      </c>
      <c r="M248" s="16"/>
      <c r="N248" s="24">
        <f t="shared" si="64"/>
        <v>0.1708136454247981</v>
      </c>
      <c r="O248" s="24">
        <f t="shared" si="67"/>
        <v>-2.58</v>
      </c>
      <c r="P248" s="34"/>
      <c r="Q248" s="24"/>
      <c r="R248" s="11"/>
    </row>
    <row r="249" spans="1:18" ht="12.75">
      <c r="A249" s="4">
        <v>-118.4</v>
      </c>
      <c r="B249" s="1">
        <v>-11.25</v>
      </c>
      <c r="C249" s="1">
        <v>-5.4</v>
      </c>
      <c r="F249" s="15">
        <f t="shared" si="65"/>
        <v>-57.02166523208416</v>
      </c>
      <c r="G249" s="15">
        <f t="shared" si="66"/>
        <v>-56.763877739857151</v>
      </c>
      <c r="H249" s="27">
        <f t="shared" si="68"/>
        <v>-3.4647619047619043</v>
      </c>
      <c r="I249" s="15">
        <f t="shared" si="69"/>
        <v>-3.7149206349206345</v>
      </c>
      <c r="J249" s="15">
        <f t="shared" si="71"/>
        <v>-3.7125708859042188</v>
      </c>
      <c r="K249" s="15">
        <f t="shared" si="72"/>
        <v>2.3497490164157142E-3</v>
      </c>
      <c r="L249" s="45">
        <f t="shared" si="70"/>
        <v>-0.24780898114231453</v>
      </c>
      <c r="M249" s="16"/>
      <c r="N249" s="24">
        <f t="shared" si="64"/>
        <v>0.76419163133756973</v>
      </c>
      <c r="O249" s="24">
        <f t="shared" si="67"/>
        <v>-2.58</v>
      </c>
      <c r="P249" s="34"/>
      <c r="Q249" s="24"/>
      <c r="R249" s="11"/>
    </row>
    <row r="250" spans="1:18" ht="12.75">
      <c r="A250" s="4">
        <v>-118.34</v>
      </c>
      <c r="B250" s="1">
        <v>-11.26</v>
      </c>
      <c r="C250" s="1">
        <v>-5.46</v>
      </c>
      <c r="F250" s="15">
        <f t="shared" si="65"/>
        <v>-56.506090247630141</v>
      </c>
      <c r="G250" s="15">
        <f t="shared" si="66"/>
        <v>-56.248302755403131</v>
      </c>
      <c r="H250" s="27">
        <f t="shared" si="68"/>
        <v>-3.8665217391304343</v>
      </c>
      <c r="I250" s="15">
        <f t="shared" si="69"/>
        <v>-3.6624791633487281</v>
      </c>
      <c r="J250" s="15">
        <f t="shared" si="71"/>
        <v>-3.7536264414597746</v>
      </c>
      <c r="K250" s="15">
        <f t="shared" si="72"/>
        <v>-9.1147278111046504E-2</v>
      </c>
      <c r="L250" s="45">
        <f t="shared" si="70"/>
        <v>0.11289529767065964</v>
      </c>
      <c r="M250" s="16"/>
      <c r="N250" s="24">
        <f t="shared" si="64"/>
        <v>0.99999585990353268</v>
      </c>
      <c r="O250" s="24">
        <f t="shared" si="67"/>
        <v>-2.58</v>
      </c>
      <c r="P250" s="34"/>
      <c r="Q250" s="24"/>
      <c r="R250" s="11"/>
    </row>
    <row r="251" spans="1:18" ht="12.75">
      <c r="A251" s="4">
        <v>-118.28</v>
      </c>
      <c r="B251" s="1">
        <v>-11.35</v>
      </c>
      <c r="C251" s="1">
        <v>-5.37</v>
      </c>
      <c r="F251" s="15">
        <f t="shared" si="65"/>
        <v>-55.990515263176121</v>
      </c>
      <c r="G251" s="15">
        <f t="shared" si="66"/>
        <v>-55.732727770949111</v>
      </c>
      <c r="H251" s="27">
        <f t="shared" si="68"/>
        <v>-3.6561538461538459</v>
      </c>
      <c r="I251" s="15">
        <f t="shared" si="69"/>
        <v>-3.6916326025021675</v>
      </c>
      <c r="J251" s="15">
        <f t="shared" si="71"/>
        <v>-3.7881634784968119</v>
      </c>
      <c r="K251" s="15">
        <f t="shared" si="72"/>
        <v>-9.6530875994644383E-2</v>
      </c>
      <c r="L251" s="45">
        <f t="shared" si="70"/>
        <v>-0.13200963234296603</v>
      </c>
      <c r="M251" s="16"/>
      <c r="N251" s="24">
        <f t="shared" si="64"/>
        <v>0.76789091190460179</v>
      </c>
      <c r="O251" s="24">
        <f t="shared" si="67"/>
        <v>-2.58</v>
      </c>
      <c r="P251" s="34"/>
      <c r="Q251" s="24"/>
      <c r="R251" s="11"/>
    </row>
    <row r="252" spans="1:18" ht="12.75">
      <c r="A252" s="4">
        <v>-118.22</v>
      </c>
      <c r="B252" s="1">
        <v>-11.35</v>
      </c>
      <c r="C252" s="1">
        <v>-5.17</v>
      </c>
      <c r="F252" s="15">
        <f t="shared" si="65"/>
        <v>-55.474940278722102</v>
      </c>
      <c r="G252" s="15">
        <f t="shared" si="66"/>
        <v>-55.217152786495092</v>
      </c>
      <c r="H252" s="27">
        <f t="shared" si="68"/>
        <v>-3.5522222222222215</v>
      </c>
      <c r="I252" s="15">
        <f t="shared" si="69"/>
        <v>-3.5061253561253558</v>
      </c>
      <c r="J252" s="15">
        <f t="shared" si="71"/>
        <v>-3.8354968118301449</v>
      </c>
      <c r="K252" s="15">
        <f t="shared" si="72"/>
        <v>-0.3293714557047891</v>
      </c>
      <c r="L252" s="45">
        <f t="shared" si="70"/>
        <v>-0.2832745896079234</v>
      </c>
      <c r="M252" s="16"/>
      <c r="N252" s="24">
        <f t="shared" si="64"/>
        <v>0.17648127206863798</v>
      </c>
      <c r="O252" s="24">
        <f t="shared" si="67"/>
        <v>-2.58</v>
      </c>
      <c r="P252" s="34"/>
      <c r="Q252" s="24"/>
      <c r="R252" s="11"/>
    </row>
    <row r="253" spans="1:18" ht="12.75">
      <c r="A253" s="4">
        <v>-118.17</v>
      </c>
      <c r="B253" s="1">
        <v>-11.2</v>
      </c>
      <c r="C253" s="1">
        <v>-5.04</v>
      </c>
      <c r="F253" s="15">
        <f t="shared" si="65"/>
        <v>-54.959365294268082</v>
      </c>
      <c r="G253" s="15">
        <f t="shared" si="66"/>
        <v>-54.701577802041072</v>
      </c>
      <c r="H253" s="27">
        <f t="shared" si="68"/>
        <v>-3.3100000000000005</v>
      </c>
      <c r="I253" s="15">
        <f t="shared" si="69"/>
        <v>-3.6764074074074071</v>
      </c>
      <c r="J253" s="15">
        <f t="shared" si="71"/>
        <v>-3.888690585313773</v>
      </c>
      <c r="K253" s="15">
        <f t="shared" si="72"/>
        <v>-0.21228317790636586</v>
      </c>
      <c r="L253" s="45">
        <f t="shared" si="70"/>
        <v>-0.57869058531377249</v>
      </c>
      <c r="M253" s="16"/>
      <c r="N253" s="24">
        <f t="shared" si="64"/>
        <v>-0.49750591633911667</v>
      </c>
      <c r="O253" s="24">
        <f t="shared" si="67"/>
        <v>-2.58</v>
      </c>
      <c r="P253" s="34"/>
      <c r="Q253" s="24"/>
      <c r="R253" s="11"/>
    </row>
    <row r="254" spans="1:18" ht="12.75">
      <c r="A254" s="4">
        <v>-118.1</v>
      </c>
      <c r="B254" s="1">
        <v>-11.36</v>
      </c>
      <c r="C254" s="1">
        <v>-5.21</v>
      </c>
      <c r="F254" s="15">
        <f t="shared" si="65"/>
        <v>-54.443790309814062</v>
      </c>
      <c r="G254" s="15">
        <f t="shared" si="66"/>
        <v>-54.186002817587053</v>
      </c>
      <c r="H254" s="27">
        <f t="shared" si="68"/>
        <v>-4.1669999999999998</v>
      </c>
      <c r="I254" s="15">
        <f t="shared" si="69"/>
        <v>-3.9667777777777773</v>
      </c>
      <c r="J254" s="15">
        <f t="shared" si="71"/>
        <v>-3.9480380279945502</v>
      </c>
      <c r="K254" s="15">
        <f t="shared" si="72"/>
        <v>1.8739749783227122E-2</v>
      </c>
      <c r="L254" s="45">
        <f t="shared" si="70"/>
        <v>0.21896197200544965</v>
      </c>
      <c r="M254" s="16"/>
      <c r="N254" s="24">
        <f t="shared" si="64"/>
        <v>-0.9387045573294156</v>
      </c>
      <c r="O254" s="24">
        <f t="shared" si="67"/>
        <v>-2.58</v>
      </c>
      <c r="P254" s="34"/>
      <c r="Q254" s="24"/>
      <c r="R254" s="11"/>
    </row>
    <row r="255" spans="1:18" ht="12.75">
      <c r="A255" s="4">
        <v>-118.05</v>
      </c>
      <c r="B255" s="1">
        <v>-11.45</v>
      </c>
      <c r="C255" s="1">
        <v>-5.32</v>
      </c>
      <c r="F255" s="15">
        <f t="shared" si="65"/>
        <v>-53.928215325360043</v>
      </c>
      <c r="G255" s="15">
        <f t="shared" si="66"/>
        <v>-53.670427833133033</v>
      </c>
      <c r="H255" s="27">
        <f t="shared" si="68"/>
        <v>-4.4233333333333329</v>
      </c>
      <c r="I255" s="15">
        <f t="shared" si="69"/>
        <v>-4.2854444444444448</v>
      </c>
      <c r="J255" s="15">
        <f t="shared" si="71"/>
        <v>-3.9344738841405507</v>
      </c>
      <c r="K255" s="15">
        <f t="shared" si="72"/>
        <v>0.35097056030389417</v>
      </c>
      <c r="L255" s="45">
        <f t="shared" si="70"/>
        <v>0.48885944919278224</v>
      </c>
      <c r="M255" s="16"/>
      <c r="N255" s="24">
        <f t="shared" si="64"/>
        <v>-0.94067290340619736</v>
      </c>
      <c r="O255" s="24">
        <f t="shared" si="67"/>
        <v>-2.58</v>
      </c>
      <c r="P255" s="34"/>
      <c r="Q255" s="24"/>
      <c r="R255" s="11"/>
    </row>
    <row r="256" spans="1:18" ht="12.75">
      <c r="A256" s="4">
        <v>-117.99</v>
      </c>
      <c r="B256" s="1">
        <v>-11.42</v>
      </c>
      <c r="C256" s="1">
        <v>-5.34</v>
      </c>
      <c r="F256" s="15">
        <f t="shared" si="65"/>
        <v>-53.412640340906023</v>
      </c>
      <c r="G256" s="15">
        <f t="shared" si="66"/>
        <v>-53.154852848679013</v>
      </c>
      <c r="H256" s="27">
        <f t="shared" si="68"/>
        <v>-4.266</v>
      </c>
      <c r="I256" s="15">
        <f t="shared" si="69"/>
        <v>-4.3271851851851855</v>
      </c>
      <c r="J256" s="15">
        <f t="shared" si="71"/>
        <v>-3.9497901234567903</v>
      </c>
      <c r="K256" s="15">
        <f t="shared" si="72"/>
        <v>0.37739506172839521</v>
      </c>
      <c r="L256" s="45">
        <f t="shared" si="70"/>
        <v>0.31620987654320976</v>
      </c>
      <c r="M256" s="16"/>
      <c r="N256" s="24">
        <f t="shared" si="64"/>
        <v>-0.50248994356440591</v>
      </c>
      <c r="O256" s="24">
        <f t="shared" si="67"/>
        <v>-2.58</v>
      </c>
      <c r="P256" s="34"/>
      <c r="Q256" s="24"/>
      <c r="R256" s="11"/>
    </row>
    <row r="257" spans="1:18" ht="12.75">
      <c r="A257" s="4">
        <v>-117.93</v>
      </c>
      <c r="B257" s="1">
        <v>-11.4</v>
      </c>
      <c r="C257" s="1">
        <v>-5.35</v>
      </c>
      <c r="F257" s="15">
        <f t="shared" si="65"/>
        <v>-52.897065356452003</v>
      </c>
      <c r="G257" s="15">
        <f t="shared" si="66"/>
        <v>-52.639277864224994</v>
      </c>
      <c r="H257" s="27">
        <f t="shared" si="68"/>
        <v>-4.2922222222222226</v>
      </c>
      <c r="I257" s="15">
        <f t="shared" si="69"/>
        <v>-4.1857037037037044</v>
      </c>
      <c r="J257" s="15">
        <f t="shared" si="71"/>
        <v>-3.9623827160493823</v>
      </c>
      <c r="K257" s="15">
        <f t="shared" si="72"/>
        <v>0.22332098765432207</v>
      </c>
      <c r="L257" s="45">
        <f t="shared" si="70"/>
        <v>0.3298395061728403</v>
      </c>
      <c r="M257" s="16"/>
      <c r="N257" s="24">
        <f t="shared" si="64"/>
        <v>0.17081364542483285</v>
      </c>
      <c r="O257" s="24">
        <f t="shared" si="67"/>
        <v>-2.58</v>
      </c>
      <c r="P257" s="34"/>
      <c r="Q257" s="24"/>
      <c r="R257" s="11"/>
    </row>
    <row r="258" spans="1:18" ht="12.75">
      <c r="A258" s="4">
        <v>-117.87</v>
      </c>
      <c r="B258" s="1">
        <v>-11.33</v>
      </c>
      <c r="C258" s="1">
        <v>-5.0999999999999996</v>
      </c>
      <c r="F258" s="15">
        <f t="shared" si="65"/>
        <v>-52.381490371997984</v>
      </c>
      <c r="G258" s="15">
        <f t="shared" si="66"/>
        <v>-52.123702879770974</v>
      </c>
      <c r="H258" s="27">
        <f t="shared" si="68"/>
        <v>-3.9988888888888892</v>
      </c>
      <c r="I258" s="15">
        <f t="shared" si="69"/>
        <v>-4.0118518518518522</v>
      </c>
      <c r="J258" s="15">
        <f t="shared" si="71"/>
        <v>-3.9734938271604943</v>
      </c>
      <c r="K258" s="15">
        <f t="shared" si="72"/>
        <v>3.8358024691357961E-2</v>
      </c>
      <c r="L258" s="45">
        <f t="shared" si="70"/>
        <v>2.5395061728394897E-2</v>
      </c>
      <c r="M258" s="16"/>
      <c r="N258" s="24">
        <f t="shared" ref="N258:N321" si="73" xml:space="preserve"> SIN((2*PI()*(G258+O258)/4.64017486008615) + 5.828143046)</f>
        <v>0.76419163133758339</v>
      </c>
      <c r="O258" s="24">
        <f t="shared" si="67"/>
        <v>-2.58</v>
      </c>
      <c r="P258" s="34"/>
      <c r="Q258" s="24"/>
      <c r="R258" s="11"/>
    </row>
    <row r="259" spans="1:18" ht="12.75">
      <c r="A259" s="4">
        <v>-117.81</v>
      </c>
      <c r="B259" s="1">
        <v>-11.26</v>
      </c>
      <c r="C259" s="1">
        <v>-5.0599999999999996</v>
      </c>
      <c r="F259" s="15">
        <f t="shared" si="65"/>
        <v>-51.865915387543964</v>
      </c>
      <c r="G259" s="15">
        <f t="shared" si="66"/>
        <v>-51.608127895316954</v>
      </c>
      <c r="H259" s="27">
        <f t="shared" si="68"/>
        <v>-3.744444444444444</v>
      </c>
      <c r="I259" s="15">
        <f t="shared" si="69"/>
        <v>-3.8457777777777777</v>
      </c>
      <c r="J259" s="15">
        <f t="shared" si="71"/>
        <v>-3.9382716049382713</v>
      </c>
      <c r="K259" s="15">
        <f t="shared" si="72"/>
        <v>-9.2493827160493591E-2</v>
      </c>
      <c r="L259" s="45">
        <f t="shared" si="70"/>
        <v>-0.19382716049382731</v>
      </c>
      <c r="M259" s="16"/>
      <c r="N259" s="24">
        <f t="shared" si="73"/>
        <v>0.99999585990353279</v>
      </c>
      <c r="O259" s="24">
        <f t="shared" si="67"/>
        <v>-2.58</v>
      </c>
      <c r="P259" s="34"/>
      <c r="Q259" s="24"/>
      <c r="R259" s="11"/>
    </row>
    <row r="260" spans="1:18" ht="12.75">
      <c r="A260" s="4">
        <v>-117.74</v>
      </c>
      <c r="B260" s="1">
        <v>-11.57</v>
      </c>
      <c r="C260" s="1">
        <v>-5.21</v>
      </c>
      <c r="F260" s="15">
        <f t="shared" ref="F260:F323" si="74">F259+0.515574984454017</f>
        <v>-51.350340403089945</v>
      </c>
      <c r="G260" s="15">
        <f t="shared" ref="G260:G323" si="75">G259+0.515574984454017</f>
        <v>-51.092552910862935</v>
      </c>
      <c r="H260" s="27">
        <f t="shared" si="68"/>
        <v>-3.7940000000000005</v>
      </c>
      <c r="I260" s="15">
        <f t="shared" si="69"/>
        <v>-3.734666666666667</v>
      </c>
      <c r="J260" s="15">
        <f t="shared" si="71"/>
        <v>-3.8563456790123465</v>
      </c>
      <c r="K260" s="15">
        <f t="shared" si="72"/>
        <v>-0.12167901234567946</v>
      </c>
      <c r="L260" s="45">
        <f t="shared" si="70"/>
        <v>-6.2345679012346E-2</v>
      </c>
      <c r="M260" s="16"/>
      <c r="N260" s="24">
        <f t="shared" si="73"/>
        <v>0.76789091190457925</v>
      </c>
      <c r="O260" s="24">
        <f t="shared" si="67"/>
        <v>-2.58</v>
      </c>
      <c r="P260" s="34"/>
      <c r="Q260" s="24"/>
      <c r="R260" s="11"/>
    </row>
    <row r="261" spans="1:18" ht="12.75">
      <c r="A261" s="4">
        <v>-117.7</v>
      </c>
      <c r="B261" s="1">
        <v>-11.57</v>
      </c>
      <c r="C261" s="1">
        <v>-5.22</v>
      </c>
      <c r="F261" s="15">
        <f t="shared" si="74"/>
        <v>-50.834765418635925</v>
      </c>
      <c r="G261" s="15">
        <f t="shared" si="75"/>
        <v>-50.576977926408915</v>
      </c>
      <c r="H261" s="27">
        <f t="shared" si="68"/>
        <v>-3.6655555555555557</v>
      </c>
      <c r="I261" s="15">
        <f t="shared" si="69"/>
        <v>-3.6231851851851857</v>
      </c>
      <c r="J261" s="15">
        <f t="shared" si="71"/>
        <v>-3.7809012345679016</v>
      </c>
      <c r="K261" s="15">
        <f t="shared" si="72"/>
        <v>-0.15771604938271588</v>
      </c>
      <c r="L261" s="45">
        <f t="shared" si="70"/>
        <v>-0.11534567901234594</v>
      </c>
      <c r="M261" s="16"/>
      <c r="N261" s="24">
        <f t="shared" si="73"/>
        <v>0.17648127206858927</v>
      </c>
      <c r="O261" s="24">
        <f t="shared" si="67"/>
        <v>-2.58</v>
      </c>
      <c r="P261" s="34"/>
      <c r="Q261" s="24"/>
      <c r="R261" s="11"/>
    </row>
    <row r="262" spans="1:18" ht="12.75">
      <c r="A262" s="4">
        <v>-117.64</v>
      </c>
      <c r="B262" s="1">
        <v>-11.72</v>
      </c>
      <c r="C262" s="1">
        <v>-5.13</v>
      </c>
      <c r="F262" s="15">
        <f t="shared" si="74"/>
        <v>-50.319190434181905</v>
      </c>
      <c r="G262" s="15">
        <f t="shared" si="75"/>
        <v>-50.061402941954896</v>
      </c>
      <c r="H262" s="27">
        <f t="shared" si="68"/>
        <v>-3.41</v>
      </c>
      <c r="I262" s="15">
        <f t="shared" si="69"/>
        <v>-3.6418518518518521</v>
      </c>
      <c r="J262" s="15">
        <f t="shared" si="71"/>
        <v>-3.688432098765432</v>
      </c>
      <c r="K262" s="15">
        <f t="shared" si="72"/>
        <v>-4.658024691357987E-2</v>
      </c>
      <c r="L262" s="45">
        <f t="shared" si="70"/>
        <v>-0.27843209876543185</v>
      </c>
      <c r="M262" s="16"/>
      <c r="N262" s="24">
        <f t="shared" si="73"/>
        <v>-0.49750591633914731</v>
      </c>
      <c r="O262" s="24">
        <f t="shared" si="67"/>
        <v>-2.58</v>
      </c>
      <c r="P262" s="34"/>
      <c r="Q262" s="24"/>
      <c r="R262" s="11"/>
    </row>
    <row r="263" spans="1:18" ht="12.75">
      <c r="A263" s="4">
        <v>-117.58</v>
      </c>
      <c r="B263" s="1">
        <v>-11.69</v>
      </c>
      <c r="C263" s="1">
        <v>-5.15</v>
      </c>
      <c r="F263" s="15">
        <f t="shared" si="74"/>
        <v>-49.803615449727886</v>
      </c>
      <c r="G263" s="15">
        <f t="shared" si="75"/>
        <v>-49.545827957500876</v>
      </c>
      <c r="H263" s="27">
        <f t="shared" si="68"/>
        <v>-3.85</v>
      </c>
      <c r="I263" s="15">
        <f t="shared" si="69"/>
        <v>-3.6486666666666667</v>
      </c>
      <c r="J263" s="15">
        <f t="shared" si="71"/>
        <v>-3.6130000000000004</v>
      </c>
      <c r="K263" s="15">
        <f t="shared" si="72"/>
        <v>3.5666666666666291E-2</v>
      </c>
      <c r="L263" s="45">
        <f t="shared" si="70"/>
        <v>0.23699999999999966</v>
      </c>
      <c r="M263" s="16"/>
      <c r="N263" s="24">
        <f t="shared" si="73"/>
        <v>-0.9387045573294277</v>
      </c>
      <c r="O263" s="24">
        <f t="shared" si="67"/>
        <v>-2.58</v>
      </c>
      <c r="P263" s="34"/>
      <c r="Q263" s="24"/>
      <c r="R263" s="11"/>
    </row>
    <row r="264" spans="1:18" ht="12.75">
      <c r="A264" s="4">
        <v>-117.52</v>
      </c>
      <c r="B264" s="1">
        <v>-11.79</v>
      </c>
      <c r="C264" s="1">
        <v>-5.24</v>
      </c>
      <c r="F264" s="15">
        <f t="shared" si="74"/>
        <v>-49.288040465273866</v>
      </c>
      <c r="G264" s="15">
        <f t="shared" si="75"/>
        <v>-49.030252973046856</v>
      </c>
      <c r="H264" s="27">
        <f t="shared" si="68"/>
        <v>-3.6859999999999999</v>
      </c>
      <c r="I264" s="15">
        <f t="shared" si="69"/>
        <v>-3.7076666666666664</v>
      </c>
      <c r="J264" s="15">
        <f t="shared" si="71"/>
        <v>-3.5809012345679014</v>
      </c>
      <c r="K264" s="15">
        <f t="shared" si="72"/>
        <v>0.12676543209876501</v>
      </c>
      <c r="L264" s="45">
        <f t="shared" si="70"/>
        <v>0.10509876543209851</v>
      </c>
      <c r="M264" s="16"/>
      <c r="N264" s="24">
        <f t="shared" si="73"/>
        <v>-0.94067290340619025</v>
      </c>
      <c r="O264" s="24">
        <f t="shared" si="67"/>
        <v>-2.58</v>
      </c>
      <c r="P264" s="34"/>
      <c r="Q264" s="24"/>
      <c r="R264" s="11"/>
    </row>
    <row r="265" spans="1:18" ht="12.75">
      <c r="A265" s="4">
        <v>-117.46</v>
      </c>
      <c r="B265" s="1">
        <v>-11.91</v>
      </c>
      <c r="C265" s="1">
        <v>-5.25</v>
      </c>
      <c r="F265" s="15">
        <f t="shared" si="74"/>
        <v>-48.772465480819847</v>
      </c>
      <c r="G265" s="15">
        <f t="shared" si="75"/>
        <v>-48.514677988592837</v>
      </c>
      <c r="H265" s="27">
        <f t="shared" si="68"/>
        <v>-3.5869999999999997</v>
      </c>
      <c r="I265" s="15">
        <f t="shared" si="69"/>
        <v>-3.577666666666667</v>
      </c>
      <c r="J265" s="15">
        <f t="shared" si="71"/>
        <v>-3.4704567901234573</v>
      </c>
      <c r="K265" s="15">
        <f t="shared" si="72"/>
        <v>0.10720987654320968</v>
      </c>
      <c r="L265" s="45">
        <f t="shared" si="70"/>
        <v>0.11654320987654243</v>
      </c>
      <c r="M265" s="16"/>
      <c r="N265" s="24">
        <f t="shared" si="73"/>
        <v>-0.50248994356436916</v>
      </c>
      <c r="O265" s="24">
        <f t="shared" si="67"/>
        <v>-2.58</v>
      </c>
      <c r="P265" s="34"/>
      <c r="Q265" s="24"/>
      <c r="R265" s="11"/>
    </row>
    <row r="266" spans="1:18" ht="12.75">
      <c r="A266" s="4">
        <v>-117.4</v>
      </c>
      <c r="B266" s="1">
        <v>-11.49</v>
      </c>
      <c r="C266" s="1">
        <v>-5.23</v>
      </c>
      <c r="F266" s="15">
        <f t="shared" si="74"/>
        <v>-48.256890496365827</v>
      </c>
      <c r="G266" s="15">
        <f t="shared" si="75"/>
        <v>-47.999103004138817</v>
      </c>
      <c r="H266" s="27">
        <f t="shared" si="68"/>
        <v>-3.46</v>
      </c>
      <c r="I266" s="15">
        <f t="shared" si="69"/>
        <v>-3.4556666666666671</v>
      </c>
      <c r="J266" s="15">
        <f t="shared" si="71"/>
        <v>-3.385641975308642</v>
      </c>
      <c r="K266" s="15">
        <f t="shared" si="72"/>
        <v>7.0024691358025137E-2</v>
      </c>
      <c r="L266" s="45">
        <f t="shared" si="70"/>
        <v>7.4358024691357993E-2</v>
      </c>
      <c r="M266" s="16"/>
      <c r="N266" s="24">
        <f t="shared" si="73"/>
        <v>0.17081364542487462</v>
      </c>
      <c r="O266" s="24">
        <f t="shared" si="67"/>
        <v>-2.58</v>
      </c>
      <c r="P266" s="34"/>
      <c r="Q266" s="24"/>
      <c r="R266" s="11"/>
    </row>
    <row r="267" spans="1:18" ht="12.75">
      <c r="A267" s="4">
        <v>-117.35</v>
      </c>
      <c r="B267" s="1">
        <v>-11.24</v>
      </c>
      <c r="C267" s="1">
        <v>-5.1100000000000003</v>
      </c>
      <c r="F267" s="15">
        <f t="shared" si="74"/>
        <v>-47.741315511911807</v>
      </c>
      <c r="G267" s="15">
        <f t="shared" si="75"/>
        <v>-47.483528019684798</v>
      </c>
      <c r="H267" s="27">
        <f t="shared" si="68"/>
        <v>-3.3200000000000003</v>
      </c>
      <c r="I267" s="15">
        <f t="shared" si="69"/>
        <v>-3.4118518518518517</v>
      </c>
      <c r="J267" s="15">
        <f t="shared" si="71"/>
        <v>-3.349530864197531</v>
      </c>
      <c r="K267" s="15">
        <f t="shared" si="72"/>
        <v>6.2320987654320703E-2</v>
      </c>
      <c r="L267" s="45">
        <f t="shared" si="70"/>
        <v>-2.9530864197530704E-2</v>
      </c>
      <c r="M267" s="16"/>
      <c r="N267" s="24">
        <f t="shared" si="73"/>
        <v>0.7641916313376198</v>
      </c>
      <c r="O267" s="24">
        <f t="shared" ref="O267:O330" si="76">O266</f>
        <v>-2.58</v>
      </c>
      <c r="P267" s="34"/>
      <c r="Q267" s="24"/>
      <c r="R267" s="11"/>
    </row>
    <row r="268" spans="1:18" ht="12.75">
      <c r="A268" s="4">
        <v>-117.29</v>
      </c>
      <c r="B268" s="1">
        <v>-11.61</v>
      </c>
      <c r="C268" s="1">
        <v>-5.2</v>
      </c>
      <c r="F268" s="15">
        <f t="shared" si="74"/>
        <v>-47.225740527457788</v>
      </c>
      <c r="G268" s="15">
        <f t="shared" si="75"/>
        <v>-46.967953035230778</v>
      </c>
      <c r="H268" s="27">
        <f t="shared" ref="H268:H331" si="77">AVERAGEIFS(Oxy,KyrBP,"&gt;"&amp;F268,KyrBP,"&lt;="&amp;F269)</f>
        <v>-3.4555555555555553</v>
      </c>
      <c r="I268" s="15">
        <f t="shared" si="69"/>
        <v>-3.1918518518518524</v>
      </c>
      <c r="J268" s="15">
        <f t="shared" si="71"/>
        <v>-3.2995308641975307</v>
      </c>
      <c r="K268" s="15">
        <f t="shared" si="72"/>
        <v>-0.10767901234567834</v>
      </c>
      <c r="L268" s="45">
        <f t="shared" si="70"/>
        <v>0.15602469135802455</v>
      </c>
      <c r="M268" s="16"/>
      <c r="N268" s="24">
        <f t="shared" si="73"/>
        <v>0.9999958599035329</v>
      </c>
      <c r="O268" s="24">
        <f t="shared" si="76"/>
        <v>-2.58</v>
      </c>
      <c r="P268" s="34"/>
      <c r="Q268" s="24"/>
      <c r="R268" s="11"/>
    </row>
    <row r="269" spans="1:18" ht="12.75">
      <c r="A269" s="4">
        <v>-117.23</v>
      </c>
      <c r="B269" s="1">
        <v>-11.2</v>
      </c>
      <c r="C269" s="1">
        <v>-5.13</v>
      </c>
      <c r="F269" s="15">
        <f t="shared" si="74"/>
        <v>-46.710165543003768</v>
      </c>
      <c r="G269" s="15">
        <f t="shared" si="75"/>
        <v>-46.452378050776758</v>
      </c>
      <c r="H269" s="27">
        <f t="shared" si="77"/>
        <v>-2.8</v>
      </c>
      <c r="I269" s="15">
        <f t="shared" si="69"/>
        <v>-3.0525925925925925</v>
      </c>
      <c r="J269" s="15">
        <f t="shared" si="71"/>
        <v>-3.2755308641975307</v>
      </c>
      <c r="K269" s="15">
        <f t="shared" si="72"/>
        <v>-0.22293827160493818</v>
      </c>
      <c r="L269" s="45">
        <f t="shared" si="70"/>
        <v>-0.47553086419753088</v>
      </c>
      <c r="M269" s="16"/>
      <c r="N269" s="24">
        <f t="shared" si="73"/>
        <v>0.76789091190455205</v>
      </c>
      <c r="O269" s="24">
        <f t="shared" si="76"/>
        <v>-2.58</v>
      </c>
      <c r="P269" s="34"/>
      <c r="Q269" s="24"/>
      <c r="R269" s="11"/>
    </row>
    <row r="270" spans="1:18" ht="12.75">
      <c r="A270" s="4">
        <v>-117.17</v>
      </c>
      <c r="B270" s="1">
        <v>-11.7</v>
      </c>
      <c r="C270" s="1">
        <v>-5.15</v>
      </c>
      <c r="F270" s="15">
        <f t="shared" si="74"/>
        <v>-46.194590558549748</v>
      </c>
      <c r="G270" s="15">
        <f t="shared" si="75"/>
        <v>-45.936803066322739</v>
      </c>
      <c r="H270" s="27">
        <f t="shared" si="77"/>
        <v>-2.902222222222222</v>
      </c>
      <c r="I270" s="15">
        <f t="shared" si="69"/>
        <v>-2.9290740740740744</v>
      </c>
      <c r="J270" s="15">
        <f t="shared" si="71"/>
        <v>-3.2441975308641968</v>
      </c>
      <c r="K270" s="15">
        <f t="shared" si="72"/>
        <v>-0.31512345679012244</v>
      </c>
      <c r="L270" s="45">
        <f t="shared" si="70"/>
        <v>-0.34197530864197478</v>
      </c>
      <c r="M270" s="16"/>
      <c r="N270" s="24">
        <f t="shared" si="73"/>
        <v>0.17648127206856154</v>
      </c>
      <c r="O270" s="24">
        <f t="shared" si="76"/>
        <v>-2.58</v>
      </c>
      <c r="P270" s="34"/>
      <c r="Q270" s="24"/>
      <c r="R270" s="11"/>
    </row>
    <row r="271" spans="1:18" ht="12.75">
      <c r="A271" s="4">
        <v>-117.11</v>
      </c>
      <c r="B271" s="1">
        <v>-11.62</v>
      </c>
      <c r="C271" s="1">
        <v>-5.21</v>
      </c>
      <c r="F271" s="15">
        <f t="shared" si="74"/>
        <v>-45.679015574095729</v>
      </c>
      <c r="G271" s="15">
        <f t="shared" si="75"/>
        <v>-45.421228081868719</v>
      </c>
      <c r="H271" s="27">
        <f t="shared" si="77"/>
        <v>-3.085</v>
      </c>
      <c r="I271" s="15">
        <f t="shared" si="69"/>
        <v>-3.1290740740740741</v>
      </c>
      <c r="J271" s="15">
        <f t="shared" si="71"/>
        <v>-3.2425308641975308</v>
      </c>
      <c r="K271" s="15">
        <f t="shared" si="72"/>
        <v>-0.11345679012345666</v>
      </c>
      <c r="L271" s="45">
        <f t="shared" si="70"/>
        <v>-0.15753086419753082</v>
      </c>
      <c r="M271" s="16"/>
      <c r="N271" s="24">
        <f t="shared" si="73"/>
        <v>-0.49750591633918406</v>
      </c>
      <c r="O271" s="24">
        <f t="shared" si="76"/>
        <v>-2.58</v>
      </c>
      <c r="P271" s="34"/>
      <c r="Q271" s="24"/>
      <c r="R271" s="11"/>
    </row>
    <row r="272" spans="1:18" ht="12.75">
      <c r="A272" s="4">
        <v>-117.05</v>
      </c>
      <c r="B272" s="1">
        <v>-12.2</v>
      </c>
      <c r="C272" s="1">
        <v>-5.2</v>
      </c>
      <c r="F272" s="15">
        <f t="shared" si="74"/>
        <v>-45.163440589641709</v>
      </c>
      <c r="G272" s="15">
        <f t="shared" si="75"/>
        <v>-44.905653097414699</v>
      </c>
      <c r="H272" s="27">
        <f t="shared" si="77"/>
        <v>-3.4</v>
      </c>
      <c r="I272" s="15">
        <f t="shared" si="69"/>
        <v>-3.3183333333333329</v>
      </c>
      <c r="J272" s="15">
        <f t="shared" si="71"/>
        <v>-3.2929012345679016</v>
      </c>
      <c r="K272" s="15">
        <f t="shared" si="72"/>
        <v>2.5432098765431288E-2</v>
      </c>
      <c r="L272" s="45">
        <f t="shared" si="70"/>
        <v>0.10709876543209829</v>
      </c>
      <c r="M272" s="16"/>
      <c r="N272" s="24">
        <f t="shared" si="73"/>
        <v>-0.93870455732944236</v>
      </c>
      <c r="O272" s="24">
        <f t="shared" si="76"/>
        <v>-2.58</v>
      </c>
      <c r="P272" s="34"/>
      <c r="Q272" s="24"/>
      <c r="R272" s="11"/>
    </row>
    <row r="273" spans="1:18" ht="12.75">
      <c r="A273" s="4">
        <v>-117</v>
      </c>
      <c r="B273" s="1">
        <v>-12.31</v>
      </c>
      <c r="C273" s="1">
        <v>-5.24</v>
      </c>
      <c r="F273" s="15">
        <f t="shared" si="74"/>
        <v>-44.64786560518769</v>
      </c>
      <c r="G273" s="15">
        <f t="shared" si="75"/>
        <v>-44.39007811296068</v>
      </c>
      <c r="H273" s="27">
        <f t="shared" si="77"/>
        <v>-3.4699999999999998</v>
      </c>
      <c r="I273" s="15">
        <f t="shared" si="69"/>
        <v>-3.3916666666666662</v>
      </c>
      <c r="J273" s="15">
        <f t="shared" si="71"/>
        <v>-3.2995061728395063</v>
      </c>
      <c r="K273" s="15">
        <f t="shared" si="72"/>
        <v>9.2160493827159851E-2</v>
      </c>
      <c r="L273" s="45">
        <f t="shared" si="70"/>
        <v>0.17049382716049344</v>
      </c>
      <c r="M273" s="16"/>
      <c r="N273" s="24">
        <f t="shared" si="73"/>
        <v>-0.94067290340617338</v>
      </c>
      <c r="O273" s="24">
        <f t="shared" si="76"/>
        <v>-2.58</v>
      </c>
      <c r="P273" s="34"/>
      <c r="Q273" s="24"/>
      <c r="R273" s="11"/>
    </row>
    <row r="274" spans="1:18" ht="12.75">
      <c r="A274" s="4">
        <v>-116.94</v>
      </c>
      <c r="B274" s="1">
        <v>-11.91</v>
      </c>
      <c r="C274" s="1">
        <v>-5.14</v>
      </c>
      <c r="F274" s="15">
        <f t="shared" si="74"/>
        <v>-44.13229062073367</v>
      </c>
      <c r="G274" s="15">
        <f t="shared" si="75"/>
        <v>-43.87450312850666</v>
      </c>
      <c r="H274" s="27">
        <f t="shared" si="77"/>
        <v>-3.3049999999999997</v>
      </c>
      <c r="I274" s="15">
        <f t="shared" si="69"/>
        <v>-3.4066666666666663</v>
      </c>
      <c r="J274" s="15">
        <f t="shared" si="71"/>
        <v>-3.3795061728395064</v>
      </c>
      <c r="K274" s="15">
        <f t="shared" si="72"/>
        <v>2.7160493827159904E-2</v>
      </c>
      <c r="L274" s="45">
        <f t="shared" si="70"/>
        <v>-7.4506172839506668E-2</v>
      </c>
      <c r="M274" s="16"/>
      <c r="N274" s="24">
        <f t="shared" si="73"/>
        <v>-0.50248994356433874</v>
      </c>
      <c r="O274" s="24">
        <f t="shared" si="76"/>
        <v>-2.58</v>
      </c>
      <c r="P274" s="34"/>
      <c r="Q274" s="24"/>
      <c r="R274" s="11"/>
    </row>
    <row r="275" spans="1:18" ht="12.75">
      <c r="A275" s="4">
        <v>-116.88</v>
      </c>
      <c r="B275" s="1">
        <v>-11.87</v>
      </c>
      <c r="C275" s="1">
        <v>-5.15</v>
      </c>
      <c r="F275" s="15">
        <f t="shared" si="74"/>
        <v>-43.61671563627965</v>
      </c>
      <c r="G275" s="15">
        <f t="shared" si="75"/>
        <v>-43.358928144052641</v>
      </c>
      <c r="H275" s="27">
        <f t="shared" si="77"/>
        <v>-3.4450000000000003</v>
      </c>
      <c r="I275" s="15">
        <f t="shared" si="69"/>
        <v>-3.5077777777777777</v>
      </c>
      <c r="J275" s="15">
        <f t="shared" si="71"/>
        <v>-3.4737037037037037</v>
      </c>
      <c r="K275" s="15">
        <f t="shared" si="72"/>
        <v>3.4074074074073923E-2</v>
      </c>
      <c r="L275" s="45">
        <f t="shared" si="70"/>
        <v>-2.8703703703703454E-2</v>
      </c>
      <c r="M275" s="16"/>
      <c r="N275" s="24">
        <f t="shared" si="73"/>
        <v>0.17081364542491639</v>
      </c>
      <c r="O275" s="24">
        <f t="shared" si="76"/>
        <v>-2.58</v>
      </c>
      <c r="P275" s="34"/>
      <c r="Q275" s="24"/>
      <c r="R275" s="11"/>
    </row>
    <row r="276" spans="1:18" ht="12.75">
      <c r="A276" s="4">
        <v>-116.82</v>
      </c>
      <c r="B276" s="1">
        <v>-12.06</v>
      </c>
      <c r="C276" s="1">
        <v>-5.07</v>
      </c>
      <c r="F276" s="15">
        <f t="shared" si="74"/>
        <v>-43.101140651825631</v>
      </c>
      <c r="G276" s="15">
        <f t="shared" si="75"/>
        <v>-42.843353159598621</v>
      </c>
      <c r="H276" s="27">
        <f t="shared" si="77"/>
        <v>-3.7733333333333334</v>
      </c>
      <c r="I276" s="15">
        <f t="shared" si="69"/>
        <v>-3.5777777777777779</v>
      </c>
      <c r="J276" s="15">
        <f t="shared" si="71"/>
        <v>-3.5409259259259258</v>
      </c>
      <c r="K276" s="15">
        <f t="shared" si="72"/>
        <v>3.6851851851852135E-2</v>
      </c>
      <c r="L276" s="45">
        <f t="shared" si="70"/>
        <v>0.23240740740740762</v>
      </c>
      <c r="M276" s="16"/>
      <c r="N276" s="24">
        <f t="shared" si="73"/>
        <v>0.76419163133763346</v>
      </c>
      <c r="O276" s="24">
        <f t="shared" si="76"/>
        <v>-2.58</v>
      </c>
      <c r="P276" s="34"/>
      <c r="Q276" s="24"/>
      <c r="R276" s="11"/>
    </row>
    <row r="277" spans="1:18" ht="12.75">
      <c r="A277" s="4">
        <v>-116.76</v>
      </c>
      <c r="B277" s="1">
        <v>-11.89</v>
      </c>
      <c r="C277" s="1">
        <v>-5.07</v>
      </c>
      <c r="F277" s="15">
        <f t="shared" si="74"/>
        <v>-42.585565667371611</v>
      </c>
      <c r="G277" s="15">
        <f t="shared" si="75"/>
        <v>-42.327778175144601</v>
      </c>
      <c r="H277" s="27">
        <f t="shared" si="77"/>
        <v>-3.5149999999999997</v>
      </c>
      <c r="I277" s="15">
        <f t="shared" si="69"/>
        <v>-3.6027777777777779</v>
      </c>
      <c r="J277" s="15">
        <f t="shared" si="71"/>
        <v>-3.5609259259259258</v>
      </c>
      <c r="K277" s="15">
        <f t="shared" si="72"/>
        <v>4.1851851851852029E-2</v>
      </c>
      <c r="L277" s="45">
        <f t="shared" si="70"/>
        <v>-4.5925925925926148E-2</v>
      </c>
      <c r="M277" s="16"/>
      <c r="N277" s="24">
        <f t="shared" si="73"/>
        <v>0.99999585990353301</v>
      </c>
      <c r="O277" s="24">
        <f t="shared" si="76"/>
        <v>-2.58</v>
      </c>
      <c r="P277" s="34"/>
      <c r="Q277" s="24"/>
      <c r="R277" s="11"/>
    </row>
    <row r="278" spans="1:18" ht="12.75">
      <c r="A278" s="4">
        <v>-116.7</v>
      </c>
      <c r="B278" s="1">
        <v>-11.5</v>
      </c>
      <c r="C278" s="1">
        <v>-5.0599999999999996</v>
      </c>
      <c r="F278" s="15">
        <f t="shared" si="74"/>
        <v>-42.069990682917592</v>
      </c>
      <c r="G278" s="15">
        <f t="shared" si="75"/>
        <v>-41.812203190690582</v>
      </c>
      <c r="H278" s="27">
        <f t="shared" si="77"/>
        <v>-3.52</v>
      </c>
      <c r="I278" s="15">
        <f t="shared" si="69"/>
        <v>-3.5950000000000002</v>
      </c>
      <c r="J278" s="15">
        <f t="shared" si="71"/>
        <v>-3.5337037037037038</v>
      </c>
      <c r="K278" s="15">
        <f t="shared" si="72"/>
        <v>6.1296296296296404E-2</v>
      </c>
      <c r="L278" s="45">
        <f t="shared" si="70"/>
        <v>-1.3703703703703773E-2</v>
      </c>
      <c r="M278" s="16"/>
      <c r="N278" s="24">
        <f t="shared" si="73"/>
        <v>0.76789091190452952</v>
      </c>
      <c r="O278" s="24">
        <f t="shared" si="76"/>
        <v>-2.58</v>
      </c>
      <c r="P278" s="34"/>
      <c r="Q278" s="24"/>
      <c r="R278" s="11"/>
    </row>
    <row r="279" spans="1:18" ht="12.75">
      <c r="A279" s="4">
        <v>-116.65</v>
      </c>
      <c r="B279" s="1">
        <v>-11.71</v>
      </c>
      <c r="C279" s="1">
        <v>-5.19</v>
      </c>
      <c r="F279" s="15">
        <f t="shared" si="74"/>
        <v>-41.554415698463572</v>
      </c>
      <c r="G279" s="15">
        <f t="shared" si="75"/>
        <v>-41.296628206236562</v>
      </c>
      <c r="H279" s="27">
        <f t="shared" si="77"/>
        <v>-3.75</v>
      </c>
      <c r="I279" s="15">
        <f t="shared" si="69"/>
        <v>-3.6533333333333329</v>
      </c>
      <c r="J279" s="15">
        <f t="shared" si="71"/>
        <v>-3.5292592592592595</v>
      </c>
      <c r="K279" s="15">
        <f t="shared" si="72"/>
        <v>0.12407407407407334</v>
      </c>
      <c r="L279" s="45">
        <f t="shared" si="70"/>
        <v>0.22074074074074046</v>
      </c>
      <c r="M279" s="16"/>
      <c r="N279" s="24">
        <f t="shared" si="73"/>
        <v>0.17648127206851982</v>
      </c>
      <c r="O279" s="24">
        <f t="shared" si="76"/>
        <v>-2.58</v>
      </c>
      <c r="P279" s="34"/>
      <c r="Q279" s="24"/>
      <c r="R279" s="11"/>
    </row>
    <row r="280" spans="1:18" ht="12.75">
      <c r="A280" s="4">
        <v>-116.59</v>
      </c>
      <c r="B280" s="1">
        <v>-11.72</v>
      </c>
      <c r="C280" s="1">
        <v>-5.17</v>
      </c>
      <c r="F280" s="15">
        <f t="shared" si="74"/>
        <v>-41.038840714009552</v>
      </c>
      <c r="G280" s="15">
        <f t="shared" si="75"/>
        <v>-40.781053221782543</v>
      </c>
      <c r="H280" s="27">
        <f t="shared" si="77"/>
        <v>-3.69</v>
      </c>
      <c r="I280" s="15">
        <f t="shared" si="69"/>
        <v>-3.6733333333333333</v>
      </c>
      <c r="J280" s="15">
        <f t="shared" si="71"/>
        <v>-3.524537037037037</v>
      </c>
      <c r="K280" s="15">
        <f t="shared" si="72"/>
        <v>0.14879629629629632</v>
      </c>
      <c r="L280" s="45">
        <f t="shared" si="70"/>
        <v>0.16546296296296292</v>
      </c>
      <c r="M280" s="16"/>
      <c r="N280" s="24">
        <f t="shared" si="73"/>
        <v>-0.49750591633921465</v>
      </c>
      <c r="O280" s="24">
        <f t="shared" si="76"/>
        <v>-2.58</v>
      </c>
      <c r="P280" s="34"/>
      <c r="Q280" s="24"/>
      <c r="R280" s="11"/>
    </row>
    <row r="281" spans="1:18" ht="12.75">
      <c r="A281" s="4">
        <v>-116.53</v>
      </c>
      <c r="B281" s="1">
        <v>-11.5</v>
      </c>
      <c r="C281" s="1">
        <v>-4.9800000000000004</v>
      </c>
      <c r="F281" s="15">
        <f t="shared" si="74"/>
        <v>-40.523265729555533</v>
      </c>
      <c r="G281" s="15">
        <f t="shared" si="75"/>
        <v>-40.265478237328523</v>
      </c>
      <c r="H281" s="27">
        <f t="shared" si="77"/>
        <v>-3.58</v>
      </c>
      <c r="I281" s="15">
        <f t="shared" si="69"/>
        <v>-3.4983333333333331</v>
      </c>
      <c r="J281" s="15">
        <f t="shared" si="71"/>
        <v>-3.4986111111111113</v>
      </c>
      <c r="K281" s="15">
        <f t="shared" si="72"/>
        <v>-2.7777777777826529E-4</v>
      </c>
      <c r="L281" s="45">
        <f t="shared" si="70"/>
        <v>8.1388888888888733E-2</v>
      </c>
      <c r="M281" s="16"/>
      <c r="N281" s="24">
        <f t="shared" si="73"/>
        <v>-0.9387045573294569</v>
      </c>
      <c r="O281" s="24">
        <f t="shared" si="76"/>
        <v>-2.58</v>
      </c>
      <c r="P281" s="34"/>
      <c r="Q281" s="24"/>
      <c r="R281" s="11"/>
    </row>
    <row r="282" spans="1:18" ht="12.75">
      <c r="A282" s="4">
        <v>-116.47</v>
      </c>
      <c r="B282" s="1">
        <v>-11.64</v>
      </c>
      <c r="C282" s="1">
        <v>-5.0999999999999996</v>
      </c>
      <c r="F282" s="15">
        <f t="shared" si="74"/>
        <v>-40.007690745101513</v>
      </c>
      <c r="G282" s="15">
        <f t="shared" si="75"/>
        <v>-39.749903252874503</v>
      </c>
      <c r="H282" s="27">
        <f t="shared" si="77"/>
        <v>-3.2250000000000001</v>
      </c>
      <c r="I282" s="15">
        <f t="shared" si="69"/>
        <v>-3.3566666666666669</v>
      </c>
      <c r="J282" s="15">
        <f t="shared" si="71"/>
        <v>-3.5052777777777777</v>
      </c>
      <c r="K282" s="15">
        <f t="shared" si="72"/>
        <v>-0.14861111111111081</v>
      </c>
      <c r="L282" s="45">
        <f t="shared" si="70"/>
        <v>-0.28027777777777763</v>
      </c>
      <c r="M282" s="16"/>
      <c r="N282" s="24">
        <f t="shared" si="73"/>
        <v>-0.94067290340616383</v>
      </c>
      <c r="O282" s="24">
        <f t="shared" si="76"/>
        <v>-2.58</v>
      </c>
      <c r="P282" s="34"/>
      <c r="Q282" s="24"/>
      <c r="R282" s="11"/>
    </row>
    <row r="283" spans="1:18" ht="12.75">
      <c r="A283" s="4">
        <v>-116.41</v>
      </c>
      <c r="B283" s="1">
        <v>-11.9</v>
      </c>
      <c r="C283" s="1">
        <v>-5.13</v>
      </c>
      <c r="F283" s="15">
        <f t="shared" si="74"/>
        <v>-39.492115760647494</v>
      </c>
      <c r="G283" s="15">
        <f t="shared" si="75"/>
        <v>-39.234328268420484</v>
      </c>
      <c r="H283" s="27">
        <f t="shared" si="77"/>
        <v>-3.2649999999999997</v>
      </c>
      <c r="I283" s="15">
        <f t="shared" si="69"/>
        <v>-3.2974999999999999</v>
      </c>
      <c r="J283" s="15">
        <f t="shared" si="71"/>
        <v>-3.5152777777777775</v>
      </c>
      <c r="K283" s="15">
        <f t="shared" si="72"/>
        <v>-0.21777777777777763</v>
      </c>
      <c r="L283" s="45">
        <f t="shared" si="70"/>
        <v>-0.25027777777777782</v>
      </c>
      <c r="M283" s="16"/>
      <c r="N283" s="24">
        <f t="shared" si="73"/>
        <v>-0.50248994356431431</v>
      </c>
      <c r="O283" s="24">
        <f t="shared" si="76"/>
        <v>-2.58</v>
      </c>
      <c r="P283" s="34"/>
      <c r="Q283" s="24"/>
      <c r="R283" s="11"/>
    </row>
    <row r="284" spans="1:18" ht="12.75">
      <c r="A284" s="4">
        <v>-116.35</v>
      </c>
      <c r="B284" s="1">
        <v>-11.63</v>
      </c>
      <c r="C284" s="1">
        <v>-5</v>
      </c>
      <c r="E284" t="s">
        <v>97</v>
      </c>
      <c r="F284" s="15">
        <f t="shared" si="74"/>
        <v>-38.976540776193474</v>
      </c>
      <c r="G284" s="15">
        <f t="shared" si="75"/>
        <v>-38.718753283966464</v>
      </c>
      <c r="H284" s="27">
        <f>(H283+H285)/2</f>
        <v>-3.4024999999999999</v>
      </c>
      <c r="I284" s="15">
        <f t="shared" si="69"/>
        <v>-3.4024999999999999</v>
      </c>
      <c r="J284" s="15">
        <f t="shared" si="71"/>
        <v>-3.4922222222222219</v>
      </c>
      <c r="K284" s="15">
        <f t="shared" si="72"/>
        <v>-8.9722222222222037E-2</v>
      </c>
      <c r="L284" s="45">
        <f t="shared" si="70"/>
        <v>-8.9722222222222037E-2</v>
      </c>
      <c r="M284" s="16"/>
      <c r="N284" s="24">
        <f t="shared" si="73"/>
        <v>0.17081364542494415</v>
      </c>
      <c r="O284" s="24">
        <f t="shared" si="76"/>
        <v>-2.58</v>
      </c>
      <c r="P284" s="34"/>
      <c r="Q284" s="24"/>
      <c r="R284" s="11"/>
    </row>
    <row r="285" spans="1:18" ht="12.75">
      <c r="A285" s="4">
        <v>-116.3</v>
      </c>
      <c r="B285" s="1">
        <v>-11.9</v>
      </c>
      <c r="C285" s="1">
        <v>-4.91</v>
      </c>
      <c r="F285" s="15">
        <f t="shared" si="74"/>
        <v>-38.460965791739454</v>
      </c>
      <c r="G285" s="15">
        <f t="shared" si="75"/>
        <v>-38.203178299512444</v>
      </c>
      <c r="H285" s="27">
        <f t="shared" si="77"/>
        <v>-3.54</v>
      </c>
      <c r="I285" s="15">
        <f t="shared" si="69"/>
        <v>-3.5058333333333334</v>
      </c>
      <c r="J285" s="15">
        <f t="shared" si="71"/>
        <v>-3.4683333333333333</v>
      </c>
      <c r="K285" s="15">
        <f t="shared" si="72"/>
        <v>3.7500000000000089E-2</v>
      </c>
      <c r="L285" s="45">
        <f t="shared" si="70"/>
        <v>7.1666666666666767E-2</v>
      </c>
      <c r="M285" s="16"/>
      <c r="N285" s="24">
        <f t="shared" si="73"/>
        <v>0.76419163133766077</v>
      </c>
      <c r="O285" s="24">
        <f t="shared" si="76"/>
        <v>-2.58</v>
      </c>
      <c r="P285" s="34"/>
      <c r="Q285" s="24"/>
      <c r="R285" s="11"/>
    </row>
    <row r="286" spans="1:18" ht="12.75">
      <c r="A286" s="4">
        <v>-116.24</v>
      </c>
      <c r="B286" s="1">
        <v>-11.92</v>
      </c>
      <c r="C286" s="1">
        <v>-4.8899999999999997</v>
      </c>
      <c r="E286" t="s">
        <v>97</v>
      </c>
      <c r="F286" s="15">
        <f t="shared" si="74"/>
        <v>-37.945390807285435</v>
      </c>
      <c r="G286" s="15">
        <f t="shared" si="75"/>
        <v>-37.687603315058425</v>
      </c>
      <c r="H286" s="27">
        <f>(H285+H287)/2</f>
        <v>-3.5750000000000002</v>
      </c>
      <c r="I286" s="15">
        <f t="shared" si="69"/>
        <v>-3.5749999999999997</v>
      </c>
      <c r="J286" s="15">
        <f t="shared" si="71"/>
        <v>-3.4358045977011495</v>
      </c>
      <c r="K286" s="15">
        <f t="shared" si="72"/>
        <v>0.13919540229885019</v>
      </c>
      <c r="L286" s="45">
        <f t="shared" si="70"/>
        <v>0.13919540229885063</v>
      </c>
      <c r="M286" s="16"/>
      <c r="N286" s="24">
        <f t="shared" si="73"/>
        <v>0.99999585990353312</v>
      </c>
      <c r="O286" s="24">
        <f t="shared" si="76"/>
        <v>-2.58</v>
      </c>
      <c r="P286" s="34"/>
      <c r="Q286" s="24"/>
      <c r="R286" s="11"/>
    </row>
    <row r="287" spans="1:18" ht="12.75">
      <c r="A287" s="4">
        <v>-116.18</v>
      </c>
      <c r="B287" s="1">
        <v>-11.8</v>
      </c>
      <c r="C287" s="1">
        <v>-4.8499999999999996</v>
      </c>
      <c r="F287" s="15">
        <f t="shared" si="74"/>
        <v>-37.429815822831415</v>
      </c>
      <c r="G287" s="15">
        <f t="shared" si="75"/>
        <v>-37.172028330604405</v>
      </c>
      <c r="H287" s="27">
        <f t="shared" si="77"/>
        <v>-3.61</v>
      </c>
      <c r="I287" s="15">
        <f t="shared" si="69"/>
        <v>-3.5758333333333336</v>
      </c>
      <c r="J287" s="15">
        <f t="shared" si="71"/>
        <v>-3.4532262501228015</v>
      </c>
      <c r="K287" s="15">
        <f t="shared" si="72"/>
        <v>0.12260708321053215</v>
      </c>
      <c r="L287" s="45">
        <f t="shared" si="70"/>
        <v>0.15677374987719839</v>
      </c>
      <c r="M287" s="16"/>
      <c r="N287" s="24">
        <f t="shared" si="73"/>
        <v>0.76789091190450687</v>
      </c>
      <c r="O287" s="24">
        <f t="shared" si="76"/>
        <v>-2.58</v>
      </c>
      <c r="P287" s="34"/>
      <c r="Q287" s="24"/>
      <c r="R287" s="11"/>
    </row>
    <row r="288" spans="1:18" ht="12.75">
      <c r="A288" s="4">
        <v>-116.12</v>
      </c>
      <c r="B288" s="1">
        <v>-11.61</v>
      </c>
      <c r="C288" s="1">
        <v>-4.5</v>
      </c>
      <c r="E288" t="s">
        <v>97</v>
      </c>
      <c r="F288" s="15">
        <f t="shared" si="74"/>
        <v>-36.914240838377395</v>
      </c>
      <c r="G288" s="15">
        <f t="shared" si="75"/>
        <v>-36.656453346150386</v>
      </c>
      <c r="H288" s="27">
        <f>(H287+H289)/2</f>
        <v>-3.5425</v>
      </c>
      <c r="I288" s="15">
        <f t="shared" si="69"/>
        <v>-3.5425</v>
      </c>
      <c r="J288" s="15">
        <f t="shared" si="71"/>
        <v>-3.3985348920981107</v>
      </c>
      <c r="K288" s="15">
        <f t="shared" si="72"/>
        <v>0.14396510790188932</v>
      </c>
      <c r="L288" s="45">
        <f t="shared" si="70"/>
        <v>0.14396510790188932</v>
      </c>
      <c r="M288" s="16"/>
      <c r="N288" s="24">
        <f t="shared" si="73"/>
        <v>0.17648127206848507</v>
      </c>
      <c r="O288" s="24">
        <f t="shared" si="76"/>
        <v>-2.58</v>
      </c>
      <c r="P288" s="34"/>
      <c r="Q288" s="24"/>
      <c r="R288" s="11"/>
    </row>
    <row r="289" spans="1:18" ht="12.75">
      <c r="A289" s="4">
        <v>-116.06</v>
      </c>
      <c r="B289" s="1">
        <v>-11.84</v>
      </c>
      <c r="C289" s="1">
        <v>-4.8899999999999997</v>
      </c>
      <c r="F289" s="15">
        <f t="shared" si="74"/>
        <v>-36.398665853923376</v>
      </c>
      <c r="G289" s="15">
        <f t="shared" si="75"/>
        <v>-36.140878361696366</v>
      </c>
      <c r="H289" s="27">
        <f t="shared" si="77"/>
        <v>-3.4750000000000001</v>
      </c>
      <c r="I289" s="15">
        <f t="shared" si="69"/>
        <v>-3.4349137931034481</v>
      </c>
      <c r="J289" s="15">
        <f t="shared" si="71"/>
        <v>-3.3358328718960908</v>
      </c>
      <c r="K289" s="15">
        <f t="shared" si="72"/>
        <v>9.9080921207357342E-2</v>
      </c>
      <c r="L289" s="45">
        <f t="shared" si="70"/>
        <v>0.1391671281039093</v>
      </c>
      <c r="M289" s="16"/>
      <c r="N289" s="24">
        <f t="shared" si="73"/>
        <v>-0.49750591633923913</v>
      </c>
      <c r="O289" s="24">
        <f t="shared" si="76"/>
        <v>-2.58</v>
      </c>
      <c r="P289" s="34"/>
      <c r="Q289" s="24"/>
      <c r="R289" s="11"/>
    </row>
    <row r="290" spans="1:18" ht="12.75">
      <c r="A290" s="4">
        <v>-116</v>
      </c>
      <c r="B290" s="1">
        <v>-11.75</v>
      </c>
      <c r="C290" s="1">
        <v>-4.8899999999999997</v>
      </c>
      <c r="F290" s="15">
        <f t="shared" si="74"/>
        <v>-35.883090869469356</v>
      </c>
      <c r="G290" s="15">
        <f t="shared" si="75"/>
        <v>-35.625303377242346</v>
      </c>
      <c r="H290" s="27">
        <f t="shared" si="77"/>
        <v>-3.2872413793103448</v>
      </c>
      <c r="I290" s="15">
        <f t="shared" si="69"/>
        <v>-3.3813454170350723</v>
      </c>
      <c r="J290" s="15">
        <f t="shared" si="71"/>
        <v>-3.2932402793034985</v>
      </c>
      <c r="K290" s="15">
        <f t="shared" si="72"/>
        <v>8.8105137731573802E-2</v>
      </c>
      <c r="L290" s="45">
        <f t="shared" si="70"/>
        <v>-5.9988999931537279E-3</v>
      </c>
      <c r="M290" s="16"/>
      <c r="N290" s="24">
        <f t="shared" si="73"/>
        <v>-0.93870455732946667</v>
      </c>
      <c r="O290" s="24">
        <f t="shared" si="76"/>
        <v>-2.58</v>
      </c>
      <c r="P290" s="34"/>
      <c r="Q290" s="24"/>
      <c r="R290" s="11"/>
    </row>
    <row r="291" spans="1:18" ht="12.75">
      <c r="A291" s="4">
        <v>-115.95</v>
      </c>
      <c r="B291" s="1">
        <v>-11.96</v>
      </c>
      <c r="C291" s="1">
        <v>-5.03</v>
      </c>
      <c r="F291" s="15">
        <f t="shared" si="74"/>
        <v>-35.367515885015337</v>
      </c>
      <c r="G291" s="15">
        <f t="shared" si="75"/>
        <v>-35.109728392788327</v>
      </c>
      <c r="H291" s="27">
        <f t="shared" si="77"/>
        <v>-3.381794871794872</v>
      </c>
      <c r="I291" s="15">
        <f t="shared" si="69"/>
        <v>-3.1472713429609982</v>
      </c>
      <c r="J291" s="15">
        <f t="shared" si="71"/>
        <v>-3.2618513904146091</v>
      </c>
      <c r="K291" s="15">
        <f t="shared" si="72"/>
        <v>-0.11458004745361094</v>
      </c>
      <c r="L291" s="45">
        <f t="shared" si="70"/>
        <v>0.1199434813802629</v>
      </c>
      <c r="M291" s="16"/>
      <c r="N291" s="24">
        <f t="shared" si="73"/>
        <v>-0.94067290340614951</v>
      </c>
      <c r="O291" s="24">
        <f t="shared" si="76"/>
        <v>-2.58</v>
      </c>
      <c r="P291" s="34"/>
      <c r="Q291" s="24"/>
      <c r="R291" s="11"/>
    </row>
    <row r="292" spans="1:18" ht="12.75">
      <c r="A292" s="4">
        <v>-115.89</v>
      </c>
      <c r="B292" s="1">
        <v>-11.78</v>
      </c>
      <c r="C292" s="1">
        <v>-4.99</v>
      </c>
      <c r="F292" s="15">
        <f t="shared" si="74"/>
        <v>-34.851940900561317</v>
      </c>
      <c r="G292" s="15">
        <f t="shared" si="75"/>
        <v>-34.594153408334307</v>
      </c>
      <c r="H292" s="27">
        <f t="shared" si="77"/>
        <v>-2.7727777777777782</v>
      </c>
      <c r="I292" s="15">
        <f t="shared" si="69"/>
        <v>-2.9975848225848227</v>
      </c>
      <c r="J292" s="15">
        <f t="shared" si="71"/>
        <v>-3.1685180570812759</v>
      </c>
      <c r="K292" s="15">
        <f t="shared" si="72"/>
        <v>-0.17093323449645315</v>
      </c>
      <c r="L292" s="45">
        <f t="shared" si="70"/>
        <v>-0.39574027930349764</v>
      </c>
      <c r="M292" s="16"/>
      <c r="N292" s="24">
        <f t="shared" si="73"/>
        <v>-0.50248994356428378</v>
      </c>
      <c r="O292" s="24">
        <f t="shared" si="76"/>
        <v>-2.58</v>
      </c>
      <c r="P292" s="34"/>
      <c r="Q292" s="24"/>
      <c r="R292" s="11"/>
    </row>
    <row r="293" spans="1:18" ht="12.75">
      <c r="A293" s="4">
        <v>-115.83</v>
      </c>
      <c r="B293" s="1">
        <v>-12.02</v>
      </c>
      <c r="C293" s="1">
        <v>-5.08</v>
      </c>
      <c r="F293" s="15">
        <f t="shared" si="74"/>
        <v>-34.336365916107297</v>
      </c>
      <c r="G293" s="15">
        <f t="shared" si="75"/>
        <v>-34.078578423880288</v>
      </c>
      <c r="H293" s="27">
        <f t="shared" si="77"/>
        <v>-2.8381818181818179</v>
      </c>
      <c r="I293" s="15">
        <f t="shared" si="69"/>
        <v>-2.9225420875420873</v>
      </c>
      <c r="J293" s="15">
        <f t="shared" si="71"/>
        <v>-3.1060180570812754</v>
      </c>
      <c r="K293" s="15">
        <f t="shared" si="72"/>
        <v>-0.1834759695391881</v>
      </c>
      <c r="L293" s="45">
        <f t="shared" si="70"/>
        <v>-0.26783623889945751</v>
      </c>
      <c r="M293" s="16"/>
      <c r="N293" s="24">
        <f t="shared" si="73"/>
        <v>0.17081364542497893</v>
      </c>
      <c r="O293" s="24">
        <f t="shared" si="76"/>
        <v>-2.58</v>
      </c>
      <c r="P293" s="34"/>
      <c r="Q293" s="24"/>
      <c r="R293" s="11"/>
    </row>
    <row r="294" spans="1:18" ht="12.75">
      <c r="A294" s="4">
        <v>-115.77</v>
      </c>
      <c r="B294" s="1">
        <v>-11.91</v>
      </c>
      <c r="C294" s="1">
        <v>-4.9000000000000004</v>
      </c>
      <c r="F294" s="15">
        <f t="shared" si="74"/>
        <v>-33.820790931653278</v>
      </c>
      <c r="G294" s="15">
        <f t="shared" si="75"/>
        <v>-33.563003439426268</v>
      </c>
      <c r="H294" s="27">
        <f t="shared" si="77"/>
        <v>-3.1566666666666667</v>
      </c>
      <c r="I294" s="15">
        <f t="shared" si="69"/>
        <v>-3.0957828282828284</v>
      </c>
      <c r="J294" s="15">
        <f t="shared" si="71"/>
        <v>-3.0399069459701642</v>
      </c>
      <c r="K294" s="15">
        <f t="shared" si="72"/>
        <v>5.587588231266416E-2</v>
      </c>
      <c r="L294" s="45">
        <f t="shared" si="70"/>
        <v>0.11675972069650253</v>
      </c>
      <c r="M294" s="16"/>
      <c r="N294" s="24">
        <f t="shared" si="73"/>
        <v>0.76419163133768353</v>
      </c>
      <c r="O294" s="24">
        <f t="shared" si="76"/>
        <v>-2.58</v>
      </c>
      <c r="P294" s="34"/>
      <c r="Q294" s="24"/>
      <c r="R294" s="11"/>
    </row>
    <row r="295" spans="1:18" ht="12.75">
      <c r="A295" s="4">
        <v>-115.71</v>
      </c>
      <c r="B295" s="1">
        <v>-11.82</v>
      </c>
      <c r="C295" s="1">
        <v>-5.0599999999999996</v>
      </c>
      <c r="F295" s="15">
        <f t="shared" si="74"/>
        <v>-33.305215947199258</v>
      </c>
      <c r="G295" s="15">
        <f t="shared" si="75"/>
        <v>-33.047428454972248</v>
      </c>
      <c r="H295" s="27">
        <f t="shared" si="77"/>
        <v>-3.2925</v>
      </c>
      <c r="I295" s="15">
        <f t="shared" si="69"/>
        <v>-3.0730555555555554</v>
      </c>
      <c r="J295" s="15">
        <f t="shared" si="71"/>
        <v>-2.9924356816023483</v>
      </c>
      <c r="K295" s="15">
        <f t="shared" si="72"/>
        <v>8.0619873953207133E-2</v>
      </c>
      <c r="L295" s="45">
        <f t="shared" si="70"/>
        <v>0.30006431839765169</v>
      </c>
      <c r="M295" s="16"/>
      <c r="N295" s="24">
        <f t="shared" si="73"/>
        <v>0.99999585990353324</v>
      </c>
      <c r="O295" s="24">
        <f t="shared" si="76"/>
        <v>-2.58</v>
      </c>
      <c r="P295" s="34"/>
      <c r="Q295" s="24"/>
      <c r="R295" s="11"/>
    </row>
    <row r="296" spans="1:18" ht="12.75">
      <c r="A296" s="4">
        <v>-115.67</v>
      </c>
      <c r="B296" s="1">
        <v>-11.87</v>
      </c>
      <c r="C296" s="1">
        <v>-5.0599999999999996</v>
      </c>
      <c r="F296" s="15">
        <f t="shared" si="74"/>
        <v>-32.789640962745239</v>
      </c>
      <c r="G296" s="15">
        <f t="shared" si="75"/>
        <v>-32.531853470518229</v>
      </c>
      <c r="H296" s="27">
        <f t="shared" si="77"/>
        <v>-2.77</v>
      </c>
      <c r="I296" s="15">
        <f t="shared" ref="I296:I357" si="78">AVERAGE(H295:H297)</f>
        <v>-3.0141666666666667</v>
      </c>
      <c r="J296" s="15">
        <f t="shared" si="71"/>
        <v>-2.9461251402918069</v>
      </c>
      <c r="K296" s="15">
        <f t="shared" si="72"/>
        <v>6.8041526374859718E-2</v>
      </c>
      <c r="L296" s="45">
        <f t="shared" ref="L296:L355" si="79">J296-H296</f>
        <v>-0.17612514029180693</v>
      </c>
      <c r="M296" s="16"/>
      <c r="N296" s="24">
        <f t="shared" si="73"/>
        <v>0.76789091190448422</v>
      </c>
      <c r="O296" s="24">
        <f t="shared" si="76"/>
        <v>-2.58</v>
      </c>
      <c r="P296" s="34"/>
      <c r="Q296" s="24"/>
      <c r="R296" s="11"/>
    </row>
    <row r="297" spans="1:18" ht="12.75">
      <c r="A297" s="4">
        <v>-115.6</v>
      </c>
      <c r="B297" s="1">
        <v>-11.82</v>
      </c>
      <c r="C297" s="1">
        <v>-5.04</v>
      </c>
      <c r="F297" s="15">
        <f t="shared" si="74"/>
        <v>-32.274065978291219</v>
      </c>
      <c r="G297" s="15">
        <f t="shared" si="75"/>
        <v>-32.016278486064209</v>
      </c>
      <c r="H297" s="27">
        <f t="shared" si="77"/>
        <v>-2.98</v>
      </c>
      <c r="I297" s="15">
        <f t="shared" si="78"/>
        <v>-2.8766666666666665</v>
      </c>
      <c r="J297" s="15">
        <f t="shared" si="71"/>
        <v>-2.9791498316498317</v>
      </c>
      <c r="K297" s="15">
        <f t="shared" si="72"/>
        <v>-0.10248316498316523</v>
      </c>
      <c r="L297" s="45">
        <f t="shared" si="79"/>
        <v>8.5016835016826775E-4</v>
      </c>
      <c r="M297" s="16"/>
      <c r="N297" s="24">
        <f t="shared" si="73"/>
        <v>0.17648127206845035</v>
      </c>
      <c r="O297" s="24">
        <f t="shared" si="76"/>
        <v>-2.58</v>
      </c>
      <c r="P297" s="34"/>
      <c r="Q297" s="24"/>
      <c r="R297" s="11"/>
    </row>
    <row r="298" spans="1:18" ht="12.75">
      <c r="A298" s="4">
        <v>-115.54</v>
      </c>
      <c r="B298" s="1">
        <v>-11.75</v>
      </c>
      <c r="C298" s="1">
        <v>-5.0599999999999996</v>
      </c>
      <c r="F298" s="15">
        <f t="shared" si="74"/>
        <v>-31.758490993837203</v>
      </c>
      <c r="G298" s="15">
        <f t="shared" si="75"/>
        <v>-31.500703501610193</v>
      </c>
      <c r="H298" s="27">
        <f t="shared" si="77"/>
        <v>-2.88</v>
      </c>
      <c r="I298" s="15">
        <f t="shared" si="78"/>
        <v>-2.9066666666666663</v>
      </c>
      <c r="J298" s="15">
        <f t="shared" si="71"/>
        <v>-2.9904629629629631</v>
      </c>
      <c r="K298" s="15">
        <f t="shared" si="72"/>
        <v>-8.3796296296296813E-2</v>
      </c>
      <c r="L298" s="45">
        <f t="shared" si="79"/>
        <v>-0.11046296296296321</v>
      </c>
      <c r="M298" s="16"/>
      <c r="N298" s="24">
        <f t="shared" si="73"/>
        <v>-0.49750591633926972</v>
      </c>
      <c r="O298" s="24">
        <f t="shared" si="76"/>
        <v>-2.58</v>
      </c>
      <c r="P298" s="34"/>
      <c r="Q298" s="24"/>
      <c r="R298" s="11"/>
    </row>
    <row r="299" spans="1:18" ht="12.75">
      <c r="A299" s="4">
        <v>-115.48</v>
      </c>
      <c r="B299" s="1">
        <v>-12.05</v>
      </c>
      <c r="C299" s="1">
        <v>-5.17</v>
      </c>
      <c r="F299" s="15">
        <f t="shared" si="74"/>
        <v>-31.242916009383187</v>
      </c>
      <c r="G299" s="15">
        <f t="shared" si="75"/>
        <v>-30.985128517156177</v>
      </c>
      <c r="H299" s="27">
        <f t="shared" si="77"/>
        <v>-2.86</v>
      </c>
      <c r="I299" s="15">
        <f t="shared" si="78"/>
        <v>-2.9016666666666668</v>
      </c>
      <c r="J299" s="15">
        <f t="shared" si="71"/>
        <v>-2.9608333333333334</v>
      </c>
      <c r="K299" s="15">
        <f t="shared" si="72"/>
        <v>-5.916666666666659E-2</v>
      </c>
      <c r="L299" s="45">
        <f t="shared" si="79"/>
        <v>-0.10083333333333355</v>
      </c>
      <c r="M299" s="16"/>
      <c r="N299" s="24">
        <f t="shared" si="73"/>
        <v>-0.93870455732947633</v>
      </c>
      <c r="O299" s="24">
        <f t="shared" si="76"/>
        <v>-2.58</v>
      </c>
      <c r="P299" s="34"/>
      <c r="Q299" s="24"/>
      <c r="R299" s="11"/>
    </row>
    <row r="300" spans="1:18" ht="12.75">
      <c r="A300" s="4">
        <v>-115.42</v>
      </c>
      <c r="B300" s="1">
        <v>-11.86</v>
      </c>
      <c r="C300" s="1">
        <v>-5.05</v>
      </c>
      <c r="E300" t="s">
        <v>97</v>
      </c>
      <c r="F300" s="15">
        <f t="shared" si="74"/>
        <v>-30.727341024929171</v>
      </c>
      <c r="G300" s="15">
        <f t="shared" si="75"/>
        <v>-30.469553532702161</v>
      </c>
      <c r="H300" s="27">
        <f>(H299+H301)/2</f>
        <v>-2.9649999999999999</v>
      </c>
      <c r="I300" s="15">
        <f t="shared" si="78"/>
        <v>-2.9649999999999999</v>
      </c>
      <c r="J300" s="15">
        <f t="shared" si="71"/>
        <v>-2.9105555555555558</v>
      </c>
      <c r="K300" s="15">
        <f t="shared" si="72"/>
        <v>5.4444444444444073E-2</v>
      </c>
      <c r="L300" s="45">
        <f t="shared" si="79"/>
        <v>5.4444444444444073E-2</v>
      </c>
      <c r="M300" s="16"/>
      <c r="N300" s="24">
        <f t="shared" si="73"/>
        <v>-0.94067290340614229</v>
      </c>
      <c r="O300" s="24">
        <f t="shared" si="76"/>
        <v>-2.58</v>
      </c>
      <c r="P300" s="34"/>
      <c r="Q300" s="24"/>
      <c r="R300" s="11"/>
    </row>
    <row r="301" spans="1:18" ht="12.75">
      <c r="A301" s="4">
        <v>-115.36</v>
      </c>
      <c r="B301" s="1">
        <v>-12.4</v>
      </c>
      <c r="C301" s="1">
        <v>-5.14</v>
      </c>
      <c r="F301" s="15">
        <f t="shared" si="74"/>
        <v>-30.211766040475155</v>
      </c>
      <c r="G301" s="15">
        <f t="shared" si="75"/>
        <v>-29.953978548248145</v>
      </c>
      <c r="H301" s="27">
        <f t="shared" si="77"/>
        <v>-3.07</v>
      </c>
      <c r="I301" s="15">
        <f t="shared" si="78"/>
        <v>-2.9916666666666667</v>
      </c>
      <c r="J301" s="15">
        <f t="shared" si="71"/>
        <v>-2.963888888888889</v>
      </c>
      <c r="K301" s="15">
        <f t="shared" si="72"/>
        <v>2.7777777777777679E-2</v>
      </c>
      <c r="L301" s="45">
        <f t="shared" si="79"/>
        <v>0.10611111111111082</v>
      </c>
      <c r="M301" s="16"/>
      <c r="N301" s="24">
        <f t="shared" si="73"/>
        <v>-0.50248994356426557</v>
      </c>
      <c r="O301" s="24">
        <f t="shared" si="76"/>
        <v>-2.58</v>
      </c>
      <c r="P301" s="34"/>
      <c r="Q301" s="24"/>
      <c r="R301" s="11"/>
    </row>
    <row r="302" spans="1:18" ht="12.75">
      <c r="A302" s="4">
        <v>-115.31</v>
      </c>
      <c r="B302" s="1">
        <v>-12.22</v>
      </c>
      <c r="C302" s="1">
        <v>-4.95</v>
      </c>
      <c r="F302" s="15">
        <f t="shared" si="74"/>
        <v>-29.696191056021139</v>
      </c>
      <c r="G302" s="15">
        <f t="shared" si="75"/>
        <v>-29.438403563794129</v>
      </c>
      <c r="H302" s="27">
        <f t="shared" si="77"/>
        <v>-2.94</v>
      </c>
      <c r="I302" s="15">
        <f t="shared" si="78"/>
        <v>-2.9666666666666663</v>
      </c>
      <c r="J302" s="15">
        <f t="shared" si="71"/>
        <v>-2.9616666666666669</v>
      </c>
      <c r="K302" s="15">
        <f t="shared" si="72"/>
        <v>4.9999999999994493E-3</v>
      </c>
      <c r="L302" s="45">
        <f t="shared" si="79"/>
        <v>-2.1666666666666945E-2</v>
      </c>
      <c r="M302" s="16"/>
      <c r="N302" s="24">
        <f t="shared" si="73"/>
        <v>0.17081364542499267</v>
      </c>
      <c r="O302" s="24">
        <f t="shared" si="76"/>
        <v>-2.58</v>
      </c>
      <c r="P302" s="34"/>
      <c r="Q302" s="24"/>
      <c r="R302" s="11"/>
    </row>
    <row r="303" spans="1:18" ht="12.75">
      <c r="A303" s="4">
        <v>-115.25</v>
      </c>
      <c r="B303" s="1">
        <v>-11.54</v>
      </c>
      <c r="C303" s="1">
        <v>-4.8</v>
      </c>
      <c r="E303" t="s">
        <v>97</v>
      </c>
      <c r="F303" s="15">
        <f t="shared" si="74"/>
        <v>-29.180616071567123</v>
      </c>
      <c r="G303" s="15">
        <f t="shared" si="75"/>
        <v>-28.922828579340113</v>
      </c>
      <c r="H303" s="27">
        <f>(H302+H304)/2</f>
        <v>-2.8899999999999997</v>
      </c>
      <c r="I303" s="15">
        <f t="shared" si="78"/>
        <v>-2.89</v>
      </c>
      <c r="J303" s="15">
        <f t="shared" ref="J303:J357" si="80">AVERAGE(H299:H307)</f>
        <v>-2.9699999999999998</v>
      </c>
      <c r="K303" s="15">
        <f t="shared" ref="K303:K357" si="81">J303-I303</f>
        <v>-7.9999999999999627E-2</v>
      </c>
      <c r="L303" s="45">
        <f t="shared" si="79"/>
        <v>-8.0000000000000071E-2</v>
      </c>
      <c r="M303" s="16"/>
      <c r="N303" s="24">
        <f t="shared" si="73"/>
        <v>0.76419163133768797</v>
      </c>
      <c r="O303" s="24">
        <f t="shared" si="76"/>
        <v>-2.58</v>
      </c>
      <c r="P303" s="34"/>
      <c r="Q303" s="24"/>
      <c r="R303" s="11"/>
    </row>
    <row r="304" spans="1:18" ht="12.75">
      <c r="A304" s="4">
        <v>-115.19</v>
      </c>
      <c r="B304" s="1">
        <v>-11.68</v>
      </c>
      <c r="C304" s="1">
        <v>-5.01</v>
      </c>
      <c r="F304" s="15">
        <f t="shared" si="74"/>
        <v>-28.665041087113106</v>
      </c>
      <c r="G304" s="15">
        <f t="shared" si="75"/>
        <v>-28.407253594886097</v>
      </c>
      <c r="H304" s="27">
        <f t="shared" si="77"/>
        <v>-2.84</v>
      </c>
      <c r="I304" s="15">
        <f t="shared" si="78"/>
        <v>-2.9933333333333336</v>
      </c>
      <c r="J304" s="15">
        <f t="shared" si="80"/>
        <v>-2.9799999999999995</v>
      </c>
      <c r="K304" s="15">
        <f t="shared" si="81"/>
        <v>1.3333333333334085E-2</v>
      </c>
      <c r="L304" s="45">
        <f t="shared" si="79"/>
        <v>-0.13999999999999968</v>
      </c>
      <c r="M304" s="16"/>
      <c r="N304" s="24">
        <f t="shared" si="73"/>
        <v>0.99999585990353324</v>
      </c>
      <c r="O304" s="24">
        <f t="shared" si="76"/>
        <v>-2.58</v>
      </c>
      <c r="P304" s="34"/>
      <c r="Q304" s="24"/>
      <c r="R304" s="11"/>
    </row>
    <row r="305" spans="1:18" ht="12.75">
      <c r="A305" s="4">
        <v>-115.13</v>
      </c>
      <c r="B305" s="1">
        <v>-11.83</v>
      </c>
      <c r="C305" s="1">
        <v>-4.8099999999999996</v>
      </c>
      <c r="F305" s="15">
        <f t="shared" si="74"/>
        <v>-28.14946610265909</v>
      </c>
      <c r="G305" s="15">
        <f t="shared" si="75"/>
        <v>-27.891678610432081</v>
      </c>
      <c r="H305" s="27">
        <f t="shared" si="77"/>
        <v>-3.25</v>
      </c>
      <c r="I305" s="15">
        <f t="shared" si="78"/>
        <v>-3.0166666666666671</v>
      </c>
      <c r="J305" s="15">
        <f t="shared" si="80"/>
        <v>-2.9616666666666669</v>
      </c>
      <c r="K305" s="15">
        <f t="shared" si="81"/>
        <v>5.500000000000016E-2</v>
      </c>
      <c r="L305" s="45">
        <f t="shared" si="79"/>
        <v>0.28833333333333311</v>
      </c>
      <c r="M305" s="16"/>
      <c r="N305" s="24">
        <f t="shared" si="73"/>
        <v>0.76789091190448444</v>
      </c>
      <c r="O305" s="24">
        <f t="shared" si="76"/>
        <v>-2.58</v>
      </c>
      <c r="P305" s="34"/>
      <c r="Q305" s="24"/>
      <c r="R305" s="11"/>
    </row>
    <row r="306" spans="1:18" ht="12.75">
      <c r="A306" s="4">
        <v>-115.07</v>
      </c>
      <c r="B306" s="1">
        <v>-11.98</v>
      </c>
      <c r="C306" s="1">
        <v>-5.09</v>
      </c>
      <c r="F306" s="15">
        <f t="shared" si="74"/>
        <v>-27.633891118205074</v>
      </c>
      <c r="G306" s="15">
        <f t="shared" si="75"/>
        <v>-27.376103625978065</v>
      </c>
      <c r="H306" s="27">
        <f t="shared" si="77"/>
        <v>-2.96</v>
      </c>
      <c r="I306" s="15">
        <f t="shared" si="78"/>
        <v>-3.0549999999999997</v>
      </c>
      <c r="J306" s="15">
        <f t="shared" si="80"/>
        <v>-2.9355555555555557</v>
      </c>
      <c r="K306" s="15">
        <f t="shared" si="81"/>
        <v>0.11944444444444402</v>
      </c>
      <c r="L306" s="45">
        <f t="shared" si="79"/>
        <v>2.4444444444444269E-2</v>
      </c>
      <c r="M306" s="16"/>
      <c r="N306" s="24">
        <f t="shared" si="73"/>
        <v>0.17648127206846459</v>
      </c>
      <c r="O306" s="24">
        <f t="shared" si="76"/>
        <v>-2.58</v>
      </c>
      <c r="P306" s="34"/>
    </row>
    <row r="307" spans="1:18" ht="12.75">
      <c r="A307" s="4">
        <v>-115.01</v>
      </c>
      <c r="B307" s="1">
        <v>-11.81</v>
      </c>
      <c r="C307" s="1">
        <v>-4.97</v>
      </c>
      <c r="E307" t="s">
        <v>97</v>
      </c>
      <c r="F307" s="15">
        <f t="shared" si="74"/>
        <v>-27.118316133751058</v>
      </c>
      <c r="G307" s="15">
        <f t="shared" si="75"/>
        <v>-26.860528641524049</v>
      </c>
      <c r="H307" s="27">
        <f>(H306+H308)/2</f>
        <v>-2.9550000000000001</v>
      </c>
      <c r="I307" s="15">
        <f t="shared" si="78"/>
        <v>-2.9550000000000001</v>
      </c>
      <c r="J307" s="15">
        <f t="shared" si="80"/>
        <v>-2.9546296296296304</v>
      </c>
      <c r="K307" s="15">
        <f t="shared" si="81"/>
        <v>3.7037037036968812E-4</v>
      </c>
      <c r="L307" s="45">
        <f t="shared" si="79"/>
        <v>3.7037037036968812E-4</v>
      </c>
      <c r="M307" s="16"/>
      <c r="N307" s="24">
        <f t="shared" si="73"/>
        <v>-0.49750591633926333</v>
      </c>
      <c r="O307" s="24">
        <f t="shared" si="76"/>
        <v>-2.58</v>
      </c>
      <c r="P307" s="34"/>
    </row>
    <row r="308" spans="1:18" ht="12.75">
      <c r="A308" s="4">
        <v>-114.96</v>
      </c>
      <c r="B308" s="1">
        <v>-11.56</v>
      </c>
      <c r="C308" s="1">
        <v>-4.87</v>
      </c>
      <c r="F308" s="15">
        <f t="shared" si="74"/>
        <v>-26.602741149297042</v>
      </c>
      <c r="G308" s="15">
        <f t="shared" si="75"/>
        <v>-26.344953657070032</v>
      </c>
      <c r="H308" s="27">
        <f t="shared" si="77"/>
        <v>-2.95</v>
      </c>
      <c r="I308" s="15">
        <f t="shared" si="78"/>
        <v>-2.9016666666666668</v>
      </c>
      <c r="J308" s="15">
        <f t="shared" si="80"/>
        <v>-2.9763756613756618</v>
      </c>
      <c r="K308" s="15">
        <f t="shared" si="81"/>
        <v>-7.4708994708994947E-2</v>
      </c>
      <c r="L308" s="45">
        <f t="shared" si="79"/>
        <v>-2.6375661375661608E-2</v>
      </c>
      <c r="M308" s="16"/>
      <c r="N308" s="24">
        <f t="shared" si="73"/>
        <v>-0.93870455732947389</v>
      </c>
      <c r="O308" s="24">
        <f t="shared" si="76"/>
        <v>-2.58</v>
      </c>
      <c r="P308" s="34"/>
    </row>
    <row r="309" spans="1:18" ht="12.75">
      <c r="A309" s="4">
        <v>-114.9</v>
      </c>
      <c r="B309" s="1">
        <v>-11.83</v>
      </c>
      <c r="C309" s="1">
        <v>-4.8499999999999996</v>
      </c>
      <c r="F309" s="15">
        <f t="shared" si="74"/>
        <v>-26.087166164843026</v>
      </c>
      <c r="G309" s="15">
        <f t="shared" si="75"/>
        <v>-25.829378672616016</v>
      </c>
      <c r="H309" s="27">
        <f t="shared" si="77"/>
        <v>-2.8</v>
      </c>
      <c r="I309" s="15">
        <f t="shared" si="78"/>
        <v>-2.8616666666666668</v>
      </c>
      <c r="J309" s="15">
        <f t="shared" si="80"/>
        <v>-3.0130423280423284</v>
      </c>
      <c r="K309" s="15">
        <f t="shared" si="81"/>
        <v>-0.15137566137566161</v>
      </c>
      <c r="L309" s="45">
        <f t="shared" si="79"/>
        <v>-0.21304232804232859</v>
      </c>
      <c r="M309" s="16"/>
      <c r="N309" s="24">
        <f t="shared" si="73"/>
        <v>-0.9406729034061424</v>
      </c>
      <c r="O309" s="24">
        <f t="shared" si="76"/>
        <v>-2.58</v>
      </c>
      <c r="P309" s="34"/>
    </row>
    <row r="310" spans="1:18" ht="12.75">
      <c r="A310" s="4">
        <v>-114.84</v>
      </c>
      <c r="B310" s="1">
        <v>-11.67</v>
      </c>
      <c r="C310" s="1">
        <v>-4.78</v>
      </c>
      <c r="F310" s="15">
        <f t="shared" si="74"/>
        <v>-25.57159118038901</v>
      </c>
      <c r="G310" s="15">
        <f t="shared" si="75"/>
        <v>-25.313803688162</v>
      </c>
      <c r="H310" s="27">
        <f t="shared" si="77"/>
        <v>-2.835</v>
      </c>
      <c r="I310" s="15">
        <f t="shared" si="78"/>
        <v>-2.9155555555555552</v>
      </c>
      <c r="J310" s="15">
        <f t="shared" si="80"/>
        <v>-3.0289682539682543</v>
      </c>
      <c r="K310" s="15">
        <f t="shared" si="81"/>
        <v>-0.11341269841269908</v>
      </c>
      <c r="L310" s="45">
        <f t="shared" si="79"/>
        <v>-0.19396825396825434</v>
      </c>
      <c r="M310" s="16"/>
      <c r="N310" s="24">
        <f t="shared" si="73"/>
        <v>-0.50248994356427201</v>
      </c>
      <c r="O310" s="24">
        <f t="shared" si="76"/>
        <v>-2.58</v>
      </c>
      <c r="P310" s="34"/>
    </row>
    <row r="311" spans="1:18" ht="12.75">
      <c r="A311" s="4">
        <v>-114.78</v>
      </c>
      <c r="B311" s="1">
        <v>-11.75</v>
      </c>
      <c r="C311" s="1">
        <v>-4.76</v>
      </c>
      <c r="F311" s="15">
        <f t="shared" si="74"/>
        <v>-25.056016195934994</v>
      </c>
      <c r="G311" s="15">
        <f t="shared" si="75"/>
        <v>-24.798228703707984</v>
      </c>
      <c r="H311" s="27">
        <f t="shared" si="77"/>
        <v>-3.1116666666666668</v>
      </c>
      <c r="I311" s="15">
        <f t="shared" si="78"/>
        <v>-3.010793650793651</v>
      </c>
      <c r="J311" s="15">
        <f t="shared" si="80"/>
        <v>-3.0395238095238097</v>
      </c>
      <c r="K311" s="15">
        <f t="shared" si="81"/>
        <v>-2.8730158730158717E-2</v>
      </c>
      <c r="L311" s="45">
        <f t="shared" si="79"/>
        <v>7.2142857142857064E-2</v>
      </c>
      <c r="M311" s="16"/>
      <c r="N311" s="24">
        <f t="shared" si="73"/>
        <v>0.17081364542498542</v>
      </c>
      <c r="O311" s="24">
        <f t="shared" si="76"/>
        <v>-2.58</v>
      </c>
      <c r="P311" s="34"/>
    </row>
    <row r="312" spans="1:18" ht="12.75">
      <c r="A312" s="4">
        <v>-114.72</v>
      </c>
      <c r="B312" s="1">
        <v>-11.65</v>
      </c>
      <c r="C312" s="1">
        <v>-4.88</v>
      </c>
      <c r="F312" s="15">
        <f t="shared" si="74"/>
        <v>-24.540441211480978</v>
      </c>
      <c r="G312" s="15">
        <f t="shared" si="75"/>
        <v>-24.282653719253968</v>
      </c>
      <c r="H312" s="27">
        <f t="shared" si="77"/>
        <v>-3.0857142857142854</v>
      </c>
      <c r="I312" s="15">
        <f t="shared" si="78"/>
        <v>-3.1224603174603174</v>
      </c>
      <c r="J312" s="15">
        <f t="shared" si="80"/>
        <v>-3.0500793650793652</v>
      </c>
      <c r="K312" s="15">
        <f t="shared" si="81"/>
        <v>7.2380952380952213E-2</v>
      </c>
      <c r="L312" s="45">
        <f t="shared" si="79"/>
        <v>3.5634920634920242E-2</v>
      </c>
      <c r="M312" s="16"/>
      <c r="N312" s="24">
        <f t="shared" si="73"/>
        <v>0.76419163133767865</v>
      </c>
      <c r="O312" s="24">
        <f t="shared" si="76"/>
        <v>-2.58</v>
      </c>
      <c r="P312" s="34"/>
    </row>
    <row r="313" spans="1:18" ht="12.75">
      <c r="A313" s="4">
        <v>-114.66</v>
      </c>
      <c r="B313" s="1">
        <v>-11.57</v>
      </c>
      <c r="C313" s="1">
        <v>-4.68</v>
      </c>
      <c r="F313" s="15">
        <f t="shared" si="74"/>
        <v>-24.024866227026962</v>
      </c>
      <c r="G313" s="15">
        <f t="shared" si="75"/>
        <v>-23.767078734799952</v>
      </c>
      <c r="H313" s="27">
        <f t="shared" si="77"/>
        <v>-3.17</v>
      </c>
      <c r="I313" s="15">
        <f t="shared" si="78"/>
        <v>-3.2163492063492058</v>
      </c>
      <c r="J313" s="15">
        <f t="shared" si="80"/>
        <v>-3.0686904761904761</v>
      </c>
      <c r="K313" s="15">
        <f t="shared" si="81"/>
        <v>0.14765873015872977</v>
      </c>
      <c r="L313" s="45">
        <f t="shared" si="79"/>
        <v>0.10130952380952385</v>
      </c>
      <c r="M313" s="16"/>
      <c r="N313" s="24">
        <f t="shared" si="73"/>
        <v>0.99999585990353324</v>
      </c>
      <c r="O313" s="24">
        <f t="shared" si="76"/>
        <v>-2.58</v>
      </c>
      <c r="P313" s="34"/>
    </row>
    <row r="314" spans="1:18" ht="12.75">
      <c r="A314" s="4">
        <v>-114.61</v>
      </c>
      <c r="B314" s="1">
        <v>-11.58</v>
      </c>
      <c r="C314" s="1">
        <v>-4.7</v>
      </c>
      <c r="F314" s="15">
        <f t="shared" si="74"/>
        <v>-23.509291242572946</v>
      </c>
      <c r="G314" s="15">
        <f t="shared" si="75"/>
        <v>-23.251503750345936</v>
      </c>
      <c r="H314" s="27">
        <f t="shared" si="77"/>
        <v>-3.3933333333333331</v>
      </c>
      <c r="I314" s="15">
        <f t="shared" si="78"/>
        <v>-3.2061111111111109</v>
      </c>
      <c r="J314" s="15">
        <f t="shared" si="80"/>
        <v>-3.1323015873015874</v>
      </c>
      <c r="K314" s="15">
        <f t="shared" si="81"/>
        <v>7.3809523809523547E-2</v>
      </c>
      <c r="L314" s="45">
        <f t="shared" si="79"/>
        <v>0.26103174603174573</v>
      </c>
      <c r="M314" s="16"/>
      <c r="N314" s="24">
        <f t="shared" si="73"/>
        <v>0.76789091190449366</v>
      </c>
      <c r="O314" s="24">
        <f t="shared" si="76"/>
        <v>-2.58</v>
      </c>
      <c r="P314" s="34"/>
    </row>
    <row r="315" spans="1:18" ht="12.75">
      <c r="A315" s="4">
        <v>-114.55</v>
      </c>
      <c r="B315" s="1">
        <v>-12.25</v>
      </c>
      <c r="C315" s="1">
        <v>-4.93</v>
      </c>
      <c r="F315" s="15">
        <f t="shared" si="74"/>
        <v>-22.99371625811893</v>
      </c>
      <c r="G315" s="15">
        <f t="shared" si="75"/>
        <v>-22.73592876589192</v>
      </c>
      <c r="H315" s="27">
        <f t="shared" si="77"/>
        <v>-3.0549999999999997</v>
      </c>
      <c r="I315" s="15">
        <f t="shared" si="78"/>
        <v>-3.1661111111111104</v>
      </c>
      <c r="J315" s="15">
        <f t="shared" si="80"/>
        <v>-3.1878571428571423</v>
      </c>
      <c r="K315" s="15">
        <f t="shared" si="81"/>
        <v>-2.1746031746031846E-2</v>
      </c>
      <c r="L315" s="45">
        <f t="shared" si="79"/>
        <v>-0.13285714285714256</v>
      </c>
      <c r="M315" s="16"/>
      <c r="N315" s="24">
        <f t="shared" si="73"/>
        <v>0.17648127206846484</v>
      </c>
      <c r="O315" s="24">
        <f t="shared" si="76"/>
        <v>-2.58</v>
      </c>
      <c r="P315" s="34"/>
    </row>
    <row r="316" spans="1:18" ht="12.75">
      <c r="A316" s="4">
        <v>-114.43</v>
      </c>
      <c r="B316" s="1">
        <v>-12.29</v>
      </c>
      <c r="C316" s="1">
        <v>-4.95</v>
      </c>
      <c r="F316" s="15">
        <f t="shared" si="74"/>
        <v>-22.478141273664914</v>
      </c>
      <c r="G316" s="15">
        <f t="shared" si="75"/>
        <v>-22.220353781437904</v>
      </c>
      <c r="H316" s="27">
        <f t="shared" si="77"/>
        <v>-3.05</v>
      </c>
      <c r="I316" s="15">
        <f t="shared" si="78"/>
        <v>-3.0741666666666667</v>
      </c>
      <c r="J316" s="15">
        <f t="shared" si="80"/>
        <v>-3.1898941798941798</v>
      </c>
      <c r="K316" s="15">
        <f t="shared" si="81"/>
        <v>-0.11572751322751307</v>
      </c>
      <c r="L316" s="45">
        <f t="shared" si="79"/>
        <v>-0.13989417989417996</v>
      </c>
      <c r="M316" s="16"/>
      <c r="N316" s="24">
        <f t="shared" si="73"/>
        <v>-0.49750591633925079</v>
      </c>
      <c r="O316" s="24">
        <f t="shared" si="76"/>
        <v>-2.58</v>
      </c>
      <c r="P316" s="34"/>
    </row>
    <row r="317" spans="1:18" ht="12.75">
      <c r="A317" s="4">
        <v>-114.37</v>
      </c>
      <c r="B317" s="1">
        <v>-12.1</v>
      </c>
      <c r="C317" s="1">
        <v>-4.71</v>
      </c>
      <c r="F317" s="15">
        <f t="shared" si="74"/>
        <v>-21.962566289210898</v>
      </c>
      <c r="G317" s="15">
        <f t="shared" si="75"/>
        <v>-21.704778796983888</v>
      </c>
      <c r="H317" s="27">
        <f t="shared" si="77"/>
        <v>-3.1174999999999997</v>
      </c>
      <c r="I317" s="15">
        <f t="shared" si="78"/>
        <v>-3.1799999999999997</v>
      </c>
      <c r="J317" s="15">
        <f t="shared" si="80"/>
        <v>-3.1887037037037036</v>
      </c>
      <c r="K317" s="15">
        <f t="shared" si="81"/>
        <v>-8.70370370370388E-3</v>
      </c>
      <c r="L317" s="45">
        <f t="shared" si="79"/>
        <v>-7.120370370370388E-2</v>
      </c>
      <c r="M317" s="16"/>
      <c r="N317" s="24">
        <f t="shared" si="73"/>
        <v>-0.93870455732947133</v>
      </c>
      <c r="O317" s="24">
        <f t="shared" si="76"/>
        <v>-2.58</v>
      </c>
      <c r="P317" s="34"/>
    </row>
    <row r="318" spans="1:18" ht="12.75">
      <c r="A318" s="4">
        <v>-114.31</v>
      </c>
      <c r="B318" s="1">
        <v>-12.32</v>
      </c>
      <c r="C318" s="1">
        <v>-4.82</v>
      </c>
      <c r="F318" s="15">
        <f t="shared" si="74"/>
        <v>-21.446991304756882</v>
      </c>
      <c r="G318" s="15">
        <f t="shared" si="75"/>
        <v>-21.189203812529872</v>
      </c>
      <c r="H318" s="27">
        <f t="shared" si="77"/>
        <v>-3.3725000000000001</v>
      </c>
      <c r="I318" s="15">
        <f t="shared" si="78"/>
        <v>-3.2749999999999999</v>
      </c>
      <c r="J318" s="15">
        <f t="shared" si="80"/>
        <v>-3.1316666666666659</v>
      </c>
      <c r="K318" s="15">
        <f t="shared" si="81"/>
        <v>0.14333333333333398</v>
      </c>
      <c r="L318" s="45">
        <f t="shared" si="79"/>
        <v>0.24083333333333412</v>
      </c>
      <c r="M318" s="16"/>
      <c r="N318" s="24">
        <f t="shared" si="73"/>
        <v>-0.94067290340614729</v>
      </c>
      <c r="O318" s="24">
        <f t="shared" si="76"/>
        <v>-2.58</v>
      </c>
      <c r="P318" s="34"/>
    </row>
    <row r="319" spans="1:18" ht="12.75">
      <c r="A319" s="4">
        <v>-114.26</v>
      </c>
      <c r="B319" s="1">
        <v>-12.4</v>
      </c>
      <c r="C319" s="1">
        <v>-4.87</v>
      </c>
      <c r="F319" s="15">
        <f t="shared" si="74"/>
        <v>-20.931416320302866</v>
      </c>
      <c r="G319" s="15">
        <f t="shared" si="75"/>
        <v>-20.673628828075856</v>
      </c>
      <c r="H319" s="27">
        <f t="shared" si="77"/>
        <v>-3.335</v>
      </c>
      <c r="I319" s="15">
        <f t="shared" si="78"/>
        <v>-3.2791666666666663</v>
      </c>
      <c r="J319" s="15">
        <f t="shared" si="80"/>
        <v>-3.096111111111111</v>
      </c>
      <c r="K319" s="15">
        <f t="shared" si="81"/>
        <v>0.1830555555555553</v>
      </c>
      <c r="L319" s="45">
        <f t="shared" si="79"/>
        <v>0.23888888888888893</v>
      </c>
      <c r="M319" s="16"/>
      <c r="N319" s="24">
        <f t="shared" si="73"/>
        <v>-0.50248994356427834</v>
      </c>
      <c r="O319" s="24">
        <f t="shared" si="76"/>
        <v>-2.58</v>
      </c>
      <c r="P319" s="34"/>
    </row>
    <row r="320" spans="1:18" ht="12.75">
      <c r="A320" s="4">
        <v>-114.2</v>
      </c>
      <c r="B320" s="1">
        <v>-11.86</v>
      </c>
      <c r="C320" s="1">
        <v>-4.63</v>
      </c>
      <c r="F320" s="15">
        <f t="shared" si="74"/>
        <v>-20.41584133584885</v>
      </c>
      <c r="G320" s="15">
        <f t="shared" si="75"/>
        <v>-20.15805384362184</v>
      </c>
      <c r="H320" s="27">
        <f t="shared" si="77"/>
        <v>-3.13</v>
      </c>
      <c r="I320" s="15">
        <f t="shared" si="78"/>
        <v>-3.1799999999999997</v>
      </c>
      <c r="J320" s="15">
        <f t="shared" si="80"/>
        <v>-3.1340740740740736</v>
      </c>
      <c r="K320" s="15">
        <f t="shared" si="81"/>
        <v>4.5925925925926148E-2</v>
      </c>
      <c r="L320" s="45">
        <f t="shared" si="79"/>
        <v>-4.0740740740736747E-3</v>
      </c>
      <c r="M320" s="16"/>
      <c r="N320" s="24">
        <f t="shared" si="73"/>
        <v>0.17081364542497818</v>
      </c>
      <c r="O320" s="24">
        <f t="shared" si="76"/>
        <v>-2.58</v>
      </c>
      <c r="P320" s="34"/>
    </row>
    <row r="321" spans="1:16" ht="12.75">
      <c r="A321" s="4">
        <v>-114.14</v>
      </c>
      <c r="B321" s="1">
        <v>-11.17</v>
      </c>
      <c r="C321" s="1">
        <v>-4.66</v>
      </c>
      <c r="F321" s="15">
        <f t="shared" si="74"/>
        <v>-19.900266351394833</v>
      </c>
      <c r="G321" s="15">
        <f t="shared" si="75"/>
        <v>-19.642478859167824</v>
      </c>
      <c r="H321" s="27">
        <f t="shared" si="77"/>
        <v>-3.0750000000000002</v>
      </c>
      <c r="I321" s="15">
        <f t="shared" si="78"/>
        <v>-2.9538888888888888</v>
      </c>
      <c r="J321" s="15">
        <f t="shared" si="80"/>
        <v>-3.1670370370370371</v>
      </c>
      <c r="K321" s="15">
        <f t="shared" si="81"/>
        <v>-0.21314814814814831</v>
      </c>
      <c r="L321" s="45">
        <f t="shared" si="79"/>
        <v>-9.2037037037036917E-2</v>
      </c>
      <c r="M321" s="16"/>
      <c r="N321" s="24">
        <f t="shared" si="73"/>
        <v>0.76419163133767853</v>
      </c>
      <c r="O321" s="24">
        <f t="shared" si="76"/>
        <v>-2.58</v>
      </c>
      <c r="P321" s="34"/>
    </row>
    <row r="322" spans="1:16" ht="12.75">
      <c r="A322" s="4">
        <v>-113.42</v>
      </c>
      <c r="B322" s="1">
        <v>-11.55</v>
      </c>
      <c r="C322" s="1">
        <v>-4.71</v>
      </c>
      <c r="F322" s="15">
        <f t="shared" si="74"/>
        <v>-19.384691366940817</v>
      </c>
      <c r="G322" s="15">
        <f t="shared" si="75"/>
        <v>-19.126903874713808</v>
      </c>
      <c r="H322" s="27">
        <f t="shared" si="77"/>
        <v>-2.6566666666666667</v>
      </c>
      <c r="I322" s="15">
        <f t="shared" si="78"/>
        <v>-2.9350000000000005</v>
      </c>
      <c r="J322" s="15">
        <f t="shared" si="80"/>
        <v>-3.1985846560846563</v>
      </c>
      <c r="K322" s="15">
        <f t="shared" si="81"/>
        <v>-0.26358465608465576</v>
      </c>
      <c r="L322" s="45">
        <f t="shared" si="79"/>
        <v>-0.54191798941798952</v>
      </c>
      <c r="M322" s="16"/>
      <c r="N322" s="24">
        <f t="shared" ref="N322:N368" si="82" xml:space="preserve"> SIN((2*PI()*(G322+O322)/4.64017486008615) + 5.828143046)</f>
        <v>0.99999585990353312</v>
      </c>
      <c r="O322" s="24">
        <f t="shared" si="76"/>
        <v>-2.58</v>
      </c>
      <c r="P322" s="34"/>
    </row>
    <row r="323" spans="1:16" ht="12.75">
      <c r="A323" s="4">
        <v>-112.83</v>
      </c>
      <c r="B323" s="1">
        <v>-11.37</v>
      </c>
      <c r="C323" s="1">
        <v>-4.5599999999999996</v>
      </c>
      <c r="F323" s="15">
        <f t="shared" si="74"/>
        <v>-18.869116382486801</v>
      </c>
      <c r="G323" s="15">
        <f t="shared" si="75"/>
        <v>-18.611328890259792</v>
      </c>
      <c r="H323" s="27">
        <f t="shared" si="77"/>
        <v>-3.0733333333333337</v>
      </c>
      <c r="I323" s="15">
        <f t="shared" si="78"/>
        <v>-3.0422222222222222</v>
      </c>
      <c r="J323" s="15">
        <f t="shared" si="80"/>
        <v>-3.244316979316979</v>
      </c>
      <c r="K323" s="15">
        <f t="shared" si="81"/>
        <v>-0.20209475709475688</v>
      </c>
      <c r="L323" s="45">
        <f t="shared" si="79"/>
        <v>-0.17098364598364535</v>
      </c>
      <c r="M323" s="16"/>
      <c r="N323" s="24">
        <f t="shared" si="82"/>
        <v>0.76789091190449388</v>
      </c>
      <c r="O323" s="24">
        <f t="shared" si="76"/>
        <v>-2.58</v>
      </c>
      <c r="P323" s="34"/>
    </row>
    <row r="324" spans="1:16" ht="12.75">
      <c r="A324" s="4">
        <v>-112.65</v>
      </c>
      <c r="B324" s="1">
        <v>-11.54</v>
      </c>
      <c r="C324" s="1">
        <v>-4.58</v>
      </c>
      <c r="F324" s="15">
        <f t="shared" ref="F324:F368" si="83">F323+0.515574984454017</f>
        <v>-18.353541398032785</v>
      </c>
      <c r="G324" s="15">
        <f t="shared" ref="G324:G368" si="84">G323+0.515574984454017</f>
        <v>-18.095753905805775</v>
      </c>
      <c r="H324" s="27">
        <f t="shared" si="77"/>
        <v>-3.3966666666666665</v>
      </c>
      <c r="I324" s="15">
        <f t="shared" si="78"/>
        <v>-3.2722222222222221</v>
      </c>
      <c r="J324" s="15">
        <f t="shared" si="80"/>
        <v>-3.3444280904280905</v>
      </c>
      <c r="K324" s="15">
        <f t="shared" si="81"/>
        <v>-7.2205868205868384E-2</v>
      </c>
      <c r="L324" s="45">
        <f t="shared" si="79"/>
        <v>5.2238576238575973E-2</v>
      </c>
      <c r="M324" s="16"/>
      <c r="N324" s="24">
        <f t="shared" si="82"/>
        <v>0.17648127206847555</v>
      </c>
      <c r="O324" s="24">
        <f t="shared" si="76"/>
        <v>-2.58</v>
      </c>
      <c r="P324" s="34"/>
    </row>
    <row r="325" spans="1:16" ht="12.75">
      <c r="A325" s="4">
        <v>-111.67</v>
      </c>
      <c r="B325" s="1">
        <v>-11.72</v>
      </c>
      <c r="C325" s="1">
        <v>-4.82</v>
      </c>
      <c r="F325" s="15">
        <f t="shared" si="83"/>
        <v>-17.837966413578769</v>
      </c>
      <c r="G325" s="15">
        <f t="shared" si="84"/>
        <v>-17.580178921351759</v>
      </c>
      <c r="H325" s="27">
        <f t="shared" si="77"/>
        <v>-3.3466666666666662</v>
      </c>
      <c r="I325" s="15">
        <f t="shared" si="78"/>
        <v>-3.381587301587301</v>
      </c>
      <c r="J325" s="15">
        <f t="shared" si="80"/>
        <v>-3.4847984607984608</v>
      </c>
      <c r="K325" s="15">
        <f t="shared" si="81"/>
        <v>-0.10321115921115975</v>
      </c>
      <c r="L325" s="45">
        <f t="shared" si="79"/>
        <v>-0.13813179413179455</v>
      </c>
      <c r="M325" s="16"/>
      <c r="N325" s="24">
        <f t="shared" si="82"/>
        <v>-0.49750591633925367</v>
      </c>
      <c r="O325" s="24">
        <f t="shared" si="76"/>
        <v>-2.58</v>
      </c>
      <c r="P325" s="34"/>
    </row>
    <row r="326" spans="1:16" ht="12.75">
      <c r="A326" s="4">
        <v>-111.08</v>
      </c>
      <c r="B326" s="1">
        <v>-11.87</v>
      </c>
      <c r="C326" s="1">
        <v>-4.84</v>
      </c>
      <c r="F326" s="15">
        <f t="shared" si="83"/>
        <v>-17.322391429124753</v>
      </c>
      <c r="G326" s="15">
        <f t="shared" si="84"/>
        <v>-17.064603936897743</v>
      </c>
      <c r="H326" s="27">
        <f t="shared" si="77"/>
        <v>-3.4014285714285708</v>
      </c>
      <c r="I326" s="15">
        <f t="shared" si="78"/>
        <v>-3.5107287157287153</v>
      </c>
      <c r="J326" s="15">
        <f t="shared" si="80"/>
        <v>-3.7442429052429054</v>
      </c>
      <c r="K326" s="15">
        <f t="shared" si="81"/>
        <v>-0.23351418951419012</v>
      </c>
      <c r="L326" s="45">
        <f t="shared" si="79"/>
        <v>-0.34281433381433457</v>
      </c>
      <c r="M326" s="16"/>
      <c r="N326" s="24">
        <f t="shared" si="82"/>
        <v>-0.93870455732946756</v>
      </c>
      <c r="O326" s="24">
        <f t="shared" si="76"/>
        <v>-2.58</v>
      </c>
      <c r="P326" s="34"/>
    </row>
    <row r="327" spans="1:16" ht="12.75">
      <c r="A327" s="4">
        <v>-110.5</v>
      </c>
      <c r="B327" s="1">
        <v>-11.79</v>
      </c>
      <c r="C327" s="1">
        <v>-4.74</v>
      </c>
      <c r="F327" s="15">
        <f t="shared" si="83"/>
        <v>-16.806816444670737</v>
      </c>
      <c r="G327" s="15">
        <f t="shared" si="84"/>
        <v>-16.549028952443727</v>
      </c>
      <c r="H327" s="27">
        <f t="shared" si="77"/>
        <v>-3.7840909090909083</v>
      </c>
      <c r="I327" s="15">
        <f t="shared" si="78"/>
        <v>-3.8071731601731602</v>
      </c>
      <c r="J327" s="15">
        <f t="shared" si="80"/>
        <v>-4.0964651274651267</v>
      </c>
      <c r="K327" s="15">
        <f t="shared" si="81"/>
        <v>-0.28929196729196649</v>
      </c>
      <c r="L327" s="45">
        <f t="shared" si="79"/>
        <v>-0.31237421837421842</v>
      </c>
      <c r="M327" s="16"/>
      <c r="N327" s="24">
        <f t="shared" si="82"/>
        <v>-0.94067290340614984</v>
      </c>
      <c r="O327" s="24">
        <f t="shared" si="76"/>
        <v>-2.58</v>
      </c>
      <c r="P327" s="34"/>
    </row>
    <row r="328" spans="1:16" ht="12.75">
      <c r="A328" s="4">
        <v>-109.92</v>
      </c>
      <c r="B328" s="1">
        <v>-11.71</v>
      </c>
      <c r="C328" s="1">
        <v>-4.71</v>
      </c>
      <c r="F328" s="15">
        <f t="shared" si="83"/>
        <v>-16.291241460216721</v>
      </c>
      <c r="G328" s="15">
        <f t="shared" si="84"/>
        <v>-16.033453967989711</v>
      </c>
      <c r="H328" s="27">
        <f t="shared" si="77"/>
        <v>-4.2360000000000007</v>
      </c>
      <c r="I328" s="15">
        <f t="shared" si="78"/>
        <v>-4.1378080808080808</v>
      </c>
      <c r="J328" s="15">
        <f t="shared" si="80"/>
        <v>-4.3460947570947575</v>
      </c>
      <c r="K328" s="15">
        <f t="shared" si="81"/>
        <v>-0.20828667628667663</v>
      </c>
      <c r="L328" s="45">
        <f t="shared" si="79"/>
        <v>-0.1100947570947568</v>
      </c>
      <c r="M328" s="16"/>
      <c r="N328" s="24">
        <f t="shared" si="82"/>
        <v>-0.50248994356428778</v>
      </c>
      <c r="O328" s="24">
        <f t="shared" si="76"/>
        <v>-2.58</v>
      </c>
      <c r="P328" s="34"/>
    </row>
    <row r="329" spans="1:16" ht="12.75">
      <c r="A329" s="4">
        <v>-109.44</v>
      </c>
      <c r="B329" s="1">
        <v>-12.12</v>
      </c>
      <c r="C329" s="1">
        <v>-4.45</v>
      </c>
      <c r="F329" s="15">
        <f t="shared" si="83"/>
        <v>-15.775666475762705</v>
      </c>
      <c r="G329" s="15">
        <f t="shared" si="84"/>
        <v>-15.517878983535695</v>
      </c>
      <c r="H329" s="27">
        <f t="shared" si="77"/>
        <v>-4.3933333333333335</v>
      </c>
      <c r="I329" s="15">
        <f t="shared" si="78"/>
        <v>-4.6797777777777787</v>
      </c>
      <c r="J329" s="15">
        <f t="shared" si="80"/>
        <v>-4.4575762385762383</v>
      </c>
      <c r="K329" s="15">
        <f t="shared" si="81"/>
        <v>0.2222015392015404</v>
      </c>
      <c r="L329" s="45">
        <f t="shared" si="79"/>
        <v>-6.4242905242904769E-2</v>
      </c>
      <c r="M329" s="16"/>
      <c r="N329" s="24">
        <f t="shared" si="82"/>
        <v>0.17081364542497446</v>
      </c>
      <c r="O329" s="24">
        <f t="shared" si="76"/>
        <v>-2.58</v>
      </c>
      <c r="P329" s="34"/>
    </row>
    <row r="330" spans="1:16" ht="12.75">
      <c r="A330" s="4">
        <v>-109.18</v>
      </c>
      <c r="B330" s="1">
        <v>-12.05</v>
      </c>
      <c r="C330" s="1">
        <v>-4.66</v>
      </c>
      <c r="F330" s="15">
        <f t="shared" si="83"/>
        <v>-15.260091491308689</v>
      </c>
      <c r="G330" s="15">
        <f t="shared" si="84"/>
        <v>-15.002303999081679</v>
      </c>
      <c r="H330" s="27">
        <f t="shared" si="77"/>
        <v>-5.41</v>
      </c>
      <c r="I330" s="15">
        <f t="shared" si="78"/>
        <v>-5.2100000000000009</v>
      </c>
      <c r="J330" s="15">
        <f t="shared" si="80"/>
        <v>-4.5512799422799421</v>
      </c>
      <c r="K330" s="15">
        <f t="shared" si="81"/>
        <v>0.6587200577200587</v>
      </c>
      <c r="L330" s="45">
        <f t="shared" si="79"/>
        <v>0.85872005772005799</v>
      </c>
      <c r="M330" s="16"/>
      <c r="N330" s="24">
        <f t="shared" si="82"/>
        <v>0.76419163133767143</v>
      </c>
      <c r="O330" s="24">
        <f t="shared" si="76"/>
        <v>-2.58</v>
      </c>
      <c r="P330" s="34"/>
    </row>
    <row r="331" spans="1:16" ht="12.75">
      <c r="A331" s="4">
        <v>-108.91</v>
      </c>
      <c r="B331" s="1">
        <v>-12.59</v>
      </c>
      <c r="C331" s="1">
        <v>-4.91</v>
      </c>
      <c r="F331" s="15">
        <f t="shared" si="83"/>
        <v>-14.744516506854673</v>
      </c>
      <c r="G331" s="15">
        <f t="shared" si="84"/>
        <v>-14.486729014627663</v>
      </c>
      <c r="H331" s="27">
        <f t="shared" si="77"/>
        <v>-5.8266666666666671</v>
      </c>
      <c r="I331" s="15">
        <f t="shared" si="78"/>
        <v>-5.5188888888888892</v>
      </c>
      <c r="J331" s="15">
        <f t="shared" si="80"/>
        <v>-4.6316767676767681</v>
      </c>
      <c r="K331" s="15">
        <f t="shared" si="81"/>
        <v>0.88721212121212112</v>
      </c>
      <c r="L331" s="45">
        <f t="shared" si="79"/>
        <v>1.194989898989899</v>
      </c>
      <c r="M331" s="16"/>
      <c r="N331" s="24">
        <f t="shared" si="82"/>
        <v>0.99999585990353312</v>
      </c>
      <c r="O331" s="24">
        <f t="shared" ref="O331:O358" si="85">O330</f>
        <v>-2.58</v>
      </c>
      <c r="P331" s="34"/>
    </row>
    <row r="332" spans="1:16" ht="12.75">
      <c r="A332" s="4">
        <v>-108.65</v>
      </c>
      <c r="B332" s="1">
        <v>-12.88</v>
      </c>
      <c r="C332" s="1">
        <v>-5.31</v>
      </c>
      <c r="F332" s="15">
        <f t="shared" si="83"/>
        <v>-14.228941522400657</v>
      </c>
      <c r="G332" s="15">
        <f t="shared" si="84"/>
        <v>-13.971154030173647</v>
      </c>
      <c r="H332" s="27">
        <f t="shared" ref="H332:H359" si="86">AVERAGEIFS(Oxy,KyrBP,"&gt;"&amp;F332,KyrBP,"&lt;="&amp;F333)</f>
        <v>-5.32</v>
      </c>
      <c r="I332" s="15">
        <f t="shared" si="78"/>
        <v>-5.1822222222222232</v>
      </c>
      <c r="J332" s="15">
        <f t="shared" si="80"/>
        <v>-4.6856666666666671</v>
      </c>
      <c r="K332" s="15">
        <f t="shared" si="81"/>
        <v>0.49655555555555608</v>
      </c>
      <c r="L332" s="45">
        <f t="shared" si="79"/>
        <v>0.63433333333333319</v>
      </c>
      <c r="M332" s="16"/>
      <c r="N332" s="24">
        <f t="shared" si="82"/>
        <v>0.76789091190450087</v>
      </c>
      <c r="O332" s="24">
        <f t="shared" si="85"/>
        <v>-2.58</v>
      </c>
      <c r="P332" s="34"/>
    </row>
    <row r="333" spans="1:16" ht="12.75">
      <c r="A333" s="4">
        <v>-108.39</v>
      </c>
      <c r="B333" s="1">
        <v>-12.85</v>
      </c>
      <c r="C333" s="1">
        <v>-5.16</v>
      </c>
      <c r="F333" s="15">
        <f t="shared" si="83"/>
        <v>-13.713366537946641</v>
      </c>
      <c r="G333" s="15">
        <f t="shared" si="84"/>
        <v>-13.455579045719631</v>
      </c>
      <c r="H333" s="27">
        <f t="shared" si="86"/>
        <v>-4.4000000000000004</v>
      </c>
      <c r="I333" s="15">
        <f t="shared" si="78"/>
        <v>-4.6366666666666667</v>
      </c>
      <c r="J333" s="15">
        <f t="shared" si="80"/>
        <v>-4.7133333333333338</v>
      </c>
      <c r="K333" s="15">
        <f t="shared" si="81"/>
        <v>-7.6666666666667105E-2</v>
      </c>
      <c r="L333" s="45">
        <f t="shared" si="79"/>
        <v>-0.31333333333333346</v>
      </c>
      <c r="M333" s="16"/>
      <c r="N333" s="24">
        <f t="shared" si="82"/>
        <v>0.1764812720684793</v>
      </c>
      <c r="O333" s="24">
        <f t="shared" si="85"/>
        <v>-2.58</v>
      </c>
      <c r="P333" s="34"/>
    </row>
    <row r="334" spans="1:16" ht="12.75">
      <c r="A334" s="4">
        <v>-108.12</v>
      </c>
      <c r="B334" s="1">
        <v>-12.97</v>
      </c>
      <c r="C334" s="1">
        <v>-5.43</v>
      </c>
      <c r="F334" s="15">
        <f t="shared" si="83"/>
        <v>-13.197791553492625</v>
      </c>
      <c r="G334" s="15">
        <f t="shared" si="84"/>
        <v>-12.940004061265615</v>
      </c>
      <c r="H334" s="27">
        <f t="shared" si="86"/>
        <v>-4.1900000000000004</v>
      </c>
      <c r="I334" s="15">
        <f t="shared" si="78"/>
        <v>-4.2383333333333333</v>
      </c>
      <c r="J334" s="15">
        <f t="shared" si="80"/>
        <v>-4.8168518518518528</v>
      </c>
      <c r="K334" s="15">
        <f t="shared" si="81"/>
        <v>-0.57851851851851954</v>
      </c>
      <c r="L334" s="45">
        <f t="shared" si="79"/>
        <v>-0.62685185185185244</v>
      </c>
      <c r="M334" s="16"/>
      <c r="N334" s="24">
        <f t="shared" si="82"/>
        <v>-0.49750591633924424</v>
      </c>
      <c r="O334" s="24">
        <f t="shared" si="85"/>
        <v>-2.58</v>
      </c>
      <c r="P334" s="34"/>
    </row>
    <row r="335" spans="1:16" ht="12.75">
      <c r="A335" s="4">
        <v>-107.86</v>
      </c>
      <c r="B335" s="1">
        <v>-13.01</v>
      </c>
      <c r="C335" s="1">
        <v>-5.51</v>
      </c>
      <c r="F335" s="15">
        <f t="shared" si="83"/>
        <v>-12.682216569038609</v>
      </c>
      <c r="G335" s="15">
        <f t="shared" si="84"/>
        <v>-12.424429076811599</v>
      </c>
      <c r="H335" s="27">
        <f t="shared" si="86"/>
        <v>-4.125</v>
      </c>
      <c r="I335" s="15">
        <f t="shared" si="78"/>
        <v>-4.1950000000000003</v>
      </c>
      <c r="J335" s="15">
        <f t="shared" si="80"/>
        <v>-4.8674074074074074</v>
      </c>
      <c r="K335" s="15">
        <f t="shared" si="81"/>
        <v>-0.67240740740740712</v>
      </c>
      <c r="L335" s="45">
        <f t="shared" si="79"/>
        <v>-0.7424074074074074</v>
      </c>
      <c r="M335" s="16"/>
      <c r="N335" s="24">
        <f t="shared" si="82"/>
        <v>-0.93870455732946623</v>
      </c>
      <c r="O335" s="24">
        <f t="shared" si="85"/>
        <v>-2.58</v>
      </c>
      <c r="P335" s="34"/>
    </row>
    <row r="336" spans="1:16" ht="12.75">
      <c r="A336" s="4">
        <v>-107.59</v>
      </c>
      <c r="B336" s="1">
        <v>-13</v>
      </c>
      <c r="C336" s="1">
        <v>-5.51</v>
      </c>
      <c r="F336" s="15">
        <f t="shared" si="83"/>
        <v>-12.166641584584593</v>
      </c>
      <c r="G336" s="15">
        <f t="shared" si="84"/>
        <v>-11.908854092357583</v>
      </c>
      <c r="H336" s="27">
        <f t="shared" si="86"/>
        <v>-4.2699999999999996</v>
      </c>
      <c r="I336" s="15">
        <f t="shared" si="78"/>
        <v>-4.293333333333333</v>
      </c>
      <c r="J336" s="15">
        <f t="shared" si="80"/>
        <v>-4.8922222222222214</v>
      </c>
      <c r="K336" s="15">
        <f t="shared" si="81"/>
        <v>-0.59888888888888836</v>
      </c>
      <c r="L336" s="45">
        <f t="shared" si="79"/>
        <v>-0.62222222222222179</v>
      </c>
      <c r="M336" s="16"/>
      <c r="N336" s="24">
        <f t="shared" si="82"/>
        <v>-0.9406729034061535</v>
      </c>
      <c r="O336" s="24">
        <f t="shared" si="85"/>
        <v>-2.58</v>
      </c>
      <c r="P336" s="34"/>
    </row>
    <row r="337" spans="1:16" ht="12.75">
      <c r="A337" s="4">
        <v>-107.33</v>
      </c>
      <c r="B337" s="1">
        <v>-12.8</v>
      </c>
      <c r="C337" s="1">
        <v>-6.15</v>
      </c>
      <c r="F337" s="15">
        <f t="shared" si="83"/>
        <v>-11.651066600130576</v>
      </c>
      <c r="G337" s="15">
        <f t="shared" si="84"/>
        <v>-11.393279107903567</v>
      </c>
      <c r="H337" s="27">
        <f t="shared" si="86"/>
        <v>-4.4850000000000003</v>
      </c>
      <c r="I337" s="15">
        <f t="shared" si="78"/>
        <v>-4.6933333333333325</v>
      </c>
      <c r="J337" s="15">
        <f t="shared" si="80"/>
        <v>-4.9444444444444438</v>
      </c>
      <c r="K337" s="15">
        <f t="shared" si="81"/>
        <v>-0.25111111111111128</v>
      </c>
      <c r="L337" s="45">
        <f t="shared" si="79"/>
        <v>-0.45944444444444343</v>
      </c>
      <c r="M337" s="16"/>
      <c r="N337" s="24">
        <f t="shared" si="82"/>
        <v>-0.50248994356429411</v>
      </c>
      <c r="O337" s="24">
        <f t="shared" si="85"/>
        <v>-2.58</v>
      </c>
      <c r="P337" s="34"/>
    </row>
    <row r="338" spans="1:16" ht="12.75">
      <c r="A338" s="4">
        <v>-107.06</v>
      </c>
      <c r="B338" s="1">
        <v>-12.58</v>
      </c>
      <c r="C338" s="1">
        <v>-5.92</v>
      </c>
      <c r="F338" s="15">
        <f t="shared" si="83"/>
        <v>-11.13549161567656</v>
      </c>
      <c r="G338" s="15">
        <f t="shared" si="84"/>
        <v>-10.877704123449551</v>
      </c>
      <c r="H338" s="27">
        <f t="shared" si="86"/>
        <v>-5.3249999999999993</v>
      </c>
      <c r="I338" s="15">
        <f t="shared" si="78"/>
        <v>-5.2249999999999996</v>
      </c>
      <c r="J338" s="15">
        <f t="shared" si="80"/>
        <v>-5.1085858585858581</v>
      </c>
      <c r="K338" s="15">
        <f t="shared" si="81"/>
        <v>0.11641414141414153</v>
      </c>
      <c r="L338" s="45">
        <f t="shared" si="79"/>
        <v>0.21641414141414117</v>
      </c>
      <c r="M338" s="16"/>
      <c r="N338" s="24">
        <f t="shared" si="82"/>
        <v>0.17081364542496372</v>
      </c>
      <c r="O338" s="24">
        <f t="shared" si="85"/>
        <v>-2.58</v>
      </c>
      <c r="P338" s="34"/>
    </row>
    <row r="339" spans="1:16" ht="12.75">
      <c r="A339" s="4">
        <v>-106.8</v>
      </c>
      <c r="B339" s="1">
        <v>-12.84</v>
      </c>
      <c r="C339" s="1">
        <v>-6.99</v>
      </c>
      <c r="F339" s="15">
        <f t="shared" si="83"/>
        <v>-10.619916631222544</v>
      </c>
      <c r="G339" s="15">
        <f t="shared" si="84"/>
        <v>-10.362129138995535</v>
      </c>
      <c r="H339" s="27">
        <f t="shared" si="86"/>
        <v>-5.8650000000000002</v>
      </c>
      <c r="I339" s="15">
        <f t="shared" si="78"/>
        <v>-5.7466666666666661</v>
      </c>
      <c r="J339" s="15">
        <f t="shared" si="80"/>
        <v>-5.3251091560768984</v>
      </c>
      <c r="K339" s="15">
        <f t="shared" si="81"/>
        <v>0.42155751058976776</v>
      </c>
      <c r="L339" s="45">
        <f t="shared" si="79"/>
        <v>0.53989084392310183</v>
      </c>
      <c r="M339" s="16"/>
      <c r="N339" s="24">
        <f t="shared" si="82"/>
        <v>0.76419163133766899</v>
      </c>
      <c r="O339" s="24">
        <f t="shared" si="85"/>
        <v>-2.58</v>
      </c>
      <c r="P339" s="34"/>
    </row>
    <row r="340" spans="1:16" ht="12.75">
      <c r="A340" s="4">
        <v>-106.54</v>
      </c>
      <c r="B340" s="1">
        <v>-12.73</v>
      </c>
      <c r="C340" s="1">
        <v>-6.95</v>
      </c>
      <c r="F340" s="15">
        <f t="shared" si="83"/>
        <v>-10.104341646768528</v>
      </c>
      <c r="G340" s="15">
        <f t="shared" si="84"/>
        <v>-9.8465541545415185</v>
      </c>
      <c r="H340" s="27">
        <f t="shared" si="86"/>
        <v>-6.05</v>
      </c>
      <c r="I340" s="15">
        <f t="shared" si="78"/>
        <v>-5.9016666666666664</v>
      </c>
      <c r="J340" s="15">
        <f t="shared" si="80"/>
        <v>-5.5649980449657868</v>
      </c>
      <c r="K340" s="15">
        <f t="shared" si="81"/>
        <v>0.33666862170087963</v>
      </c>
      <c r="L340" s="45">
        <f t="shared" si="79"/>
        <v>0.48500195503421306</v>
      </c>
      <c r="M340" s="16"/>
      <c r="N340" s="24">
        <f t="shared" si="82"/>
        <v>0.99999585990353312</v>
      </c>
      <c r="O340" s="24">
        <f t="shared" si="85"/>
        <v>-2.58</v>
      </c>
      <c r="P340" s="34"/>
    </row>
    <row r="341" spans="1:16" ht="12.75">
      <c r="A341" s="4">
        <v>-106.27</v>
      </c>
      <c r="B341" s="1">
        <v>-12</v>
      </c>
      <c r="C341" s="1">
        <v>-6.44</v>
      </c>
      <c r="F341" s="15">
        <f t="shared" si="83"/>
        <v>-9.5887666623145122</v>
      </c>
      <c r="G341" s="15">
        <f t="shared" si="84"/>
        <v>-9.3309791700875024</v>
      </c>
      <c r="H341" s="27">
        <f t="shared" si="86"/>
        <v>-5.79</v>
      </c>
      <c r="I341" s="15">
        <f t="shared" si="78"/>
        <v>-5.9057575757575762</v>
      </c>
      <c r="J341" s="15">
        <f t="shared" si="80"/>
        <v>-5.7701832301509723</v>
      </c>
      <c r="K341" s="15">
        <f t="shared" si="81"/>
        <v>0.13557434560660386</v>
      </c>
      <c r="L341" s="45">
        <f t="shared" si="79"/>
        <v>1.9816769849027693E-2</v>
      </c>
      <c r="M341" s="16"/>
      <c r="N341" s="24">
        <f t="shared" si="82"/>
        <v>0.76789091190450554</v>
      </c>
      <c r="O341" s="24">
        <f t="shared" si="85"/>
        <v>-2.58</v>
      </c>
      <c r="P341" s="34"/>
    </row>
    <row r="342" spans="1:16" ht="12.75">
      <c r="A342" s="4">
        <v>-106</v>
      </c>
      <c r="B342" s="1">
        <v>-11.79</v>
      </c>
      <c r="C342" s="1">
        <v>-5.0999999999999996</v>
      </c>
      <c r="F342" s="15">
        <f t="shared" si="83"/>
        <v>-9.0731916778604962</v>
      </c>
      <c r="G342" s="15">
        <f t="shared" si="84"/>
        <v>-8.8154041856334864</v>
      </c>
      <c r="H342" s="27">
        <f t="shared" si="86"/>
        <v>-5.8772727272727279</v>
      </c>
      <c r="I342" s="15">
        <f t="shared" si="78"/>
        <v>-5.9353274682306951</v>
      </c>
      <c r="J342" s="15">
        <f t="shared" si="80"/>
        <v>-5.8964795264472691</v>
      </c>
      <c r="K342" s="15">
        <f t="shared" si="81"/>
        <v>3.8847941783425988E-2</v>
      </c>
      <c r="L342" s="45">
        <f t="shared" si="79"/>
        <v>-1.9206799174541267E-2</v>
      </c>
      <c r="M342" s="16"/>
      <c r="N342" s="24">
        <f t="shared" si="82"/>
        <v>0.17648127206849004</v>
      </c>
      <c r="O342" s="24">
        <f t="shared" si="85"/>
        <v>-2.58</v>
      </c>
      <c r="P342" s="34"/>
    </row>
    <row r="343" spans="1:16" ht="12.75">
      <c r="A343" s="4">
        <v>-105.74</v>
      </c>
      <c r="B343" s="1">
        <v>-11.94</v>
      </c>
      <c r="C343" s="1">
        <v>-5.19</v>
      </c>
      <c r="F343" s="15">
        <f t="shared" si="83"/>
        <v>-8.5576166934064801</v>
      </c>
      <c r="G343" s="15">
        <f t="shared" si="84"/>
        <v>-8.2998292011794703</v>
      </c>
      <c r="H343" s="27">
        <f t="shared" si="86"/>
        <v>-6.1387096774193557</v>
      </c>
      <c r="I343" s="15">
        <f t="shared" si="78"/>
        <v>-6.0999941348973614</v>
      </c>
      <c r="J343" s="15">
        <f t="shared" si="80"/>
        <v>-5.9550906375583805</v>
      </c>
      <c r="K343" s="15">
        <f t="shared" si="81"/>
        <v>0.14490349733898089</v>
      </c>
      <c r="L343" s="45">
        <f t="shared" si="79"/>
        <v>0.18361903986097516</v>
      </c>
      <c r="M343" s="16"/>
      <c r="N343" s="24">
        <f t="shared" si="82"/>
        <v>-0.49750591633923474</v>
      </c>
      <c r="O343" s="24">
        <f t="shared" si="85"/>
        <v>-2.58</v>
      </c>
      <c r="P343" s="34"/>
    </row>
    <row r="344" spans="1:16" ht="12.75">
      <c r="A344" s="4">
        <v>-105.48</v>
      </c>
      <c r="B344" s="1">
        <v>-12.43</v>
      </c>
      <c r="C344" s="1">
        <v>-4.2</v>
      </c>
      <c r="F344" s="15">
        <f t="shared" si="83"/>
        <v>-8.0420417089524641</v>
      </c>
      <c r="G344" s="15">
        <f t="shared" si="84"/>
        <v>-7.7842542167254534</v>
      </c>
      <c r="H344" s="27">
        <f t="shared" si="86"/>
        <v>-6.2839999999999998</v>
      </c>
      <c r="I344" s="15">
        <f t="shared" si="78"/>
        <v>-6.1797921146953412</v>
      </c>
      <c r="J344" s="15">
        <f t="shared" si="80"/>
        <v>-5.9496461931139359</v>
      </c>
      <c r="K344" s="15">
        <f t="shared" si="81"/>
        <v>0.23014592158140523</v>
      </c>
      <c r="L344" s="45">
        <f t="shared" si="79"/>
        <v>0.33435380688606386</v>
      </c>
      <c r="M344" s="16"/>
      <c r="N344" s="24">
        <f t="shared" si="82"/>
        <v>-0.93870455732946367</v>
      </c>
      <c r="O344" s="24">
        <f t="shared" si="85"/>
        <v>-2.58</v>
      </c>
      <c r="P344" s="34"/>
    </row>
    <row r="345" spans="1:16" ht="12.75">
      <c r="A345" s="4">
        <v>-105.22</v>
      </c>
      <c r="B345" s="1">
        <v>-12.23</v>
      </c>
      <c r="C345" s="1">
        <v>-4.62</v>
      </c>
      <c r="F345" s="15">
        <f t="shared" si="83"/>
        <v>-7.5264667244984471</v>
      </c>
      <c r="G345" s="15">
        <f t="shared" si="84"/>
        <v>-7.2686792322714364</v>
      </c>
      <c r="H345" s="27">
        <f t="shared" si="86"/>
        <v>-6.1166666666666671</v>
      </c>
      <c r="I345" s="15">
        <f t="shared" si="78"/>
        <v>-6.0074444444444444</v>
      </c>
      <c r="J345" s="15">
        <f t="shared" si="80"/>
        <v>-5.8933498968176394</v>
      </c>
      <c r="K345" s="15">
        <f t="shared" si="81"/>
        <v>0.11409454762680493</v>
      </c>
      <c r="L345" s="45">
        <f t="shared" si="79"/>
        <v>0.22331676984902771</v>
      </c>
      <c r="M345" s="16"/>
      <c r="N345" s="24">
        <f t="shared" si="82"/>
        <v>-0.94067290340615506</v>
      </c>
      <c r="O345" s="24">
        <f t="shared" si="85"/>
        <v>-2.58</v>
      </c>
      <c r="P345" s="34"/>
    </row>
    <row r="346" spans="1:16" ht="12.75">
      <c r="A346" s="4">
        <v>-104.95</v>
      </c>
      <c r="B346" s="1">
        <v>-11.95</v>
      </c>
      <c r="C346" s="1">
        <v>-4.9000000000000004</v>
      </c>
      <c r="F346" s="15">
        <f t="shared" si="83"/>
        <v>-7.0108917400444302</v>
      </c>
      <c r="G346" s="15">
        <f t="shared" si="84"/>
        <v>-6.7531042478174195</v>
      </c>
      <c r="H346" s="27">
        <f t="shared" si="86"/>
        <v>-5.621666666666667</v>
      </c>
      <c r="I346" s="15">
        <f t="shared" si="78"/>
        <v>-5.8636111111111111</v>
      </c>
      <c r="J346" s="15">
        <f t="shared" si="80"/>
        <v>-5.8882291238707785</v>
      </c>
      <c r="K346" s="15">
        <f t="shared" si="81"/>
        <v>-2.4618012759667351E-2</v>
      </c>
      <c r="L346" s="45">
        <f t="shared" si="79"/>
        <v>-0.26656245720411142</v>
      </c>
      <c r="M346" s="16"/>
      <c r="N346" s="24">
        <f t="shared" si="82"/>
        <v>-0.50248994356429666</v>
      </c>
      <c r="O346" s="24">
        <f t="shared" si="85"/>
        <v>-2.58</v>
      </c>
      <c r="P346" s="34"/>
    </row>
    <row r="347" spans="1:16" ht="12.75">
      <c r="A347" s="4">
        <v>-104.69</v>
      </c>
      <c r="B347" s="1">
        <v>-12.16</v>
      </c>
      <c r="C347" s="1">
        <v>-4.88</v>
      </c>
      <c r="F347" s="15">
        <f t="shared" si="83"/>
        <v>-6.4953167555904132</v>
      </c>
      <c r="G347" s="15">
        <f t="shared" si="84"/>
        <v>-6.2375292633634025</v>
      </c>
      <c r="H347" s="27">
        <f t="shared" si="86"/>
        <v>-5.8525</v>
      </c>
      <c r="I347" s="15">
        <f t="shared" si="78"/>
        <v>-5.7633888888888896</v>
      </c>
      <c r="J347" s="15">
        <f t="shared" si="80"/>
        <v>-5.840795528659406</v>
      </c>
      <c r="K347" s="15">
        <f t="shared" si="81"/>
        <v>-7.7406639770516428E-2</v>
      </c>
      <c r="L347" s="45">
        <f t="shared" si="79"/>
        <v>1.1704471340594047E-2</v>
      </c>
      <c r="M347" s="16"/>
      <c r="N347" s="24">
        <f t="shared" si="82"/>
        <v>0.17081364542495908</v>
      </c>
      <c r="O347" s="24">
        <f t="shared" si="85"/>
        <v>-2.58</v>
      </c>
      <c r="P347" s="34"/>
    </row>
    <row r="348" spans="1:16" ht="12.75">
      <c r="A348" s="4">
        <v>-104.42</v>
      </c>
      <c r="B348" s="1">
        <v>-11.59</v>
      </c>
      <c r="C348" s="1">
        <v>-4.71</v>
      </c>
      <c r="F348" s="15">
        <f t="shared" si="83"/>
        <v>-5.9797417711363963</v>
      </c>
      <c r="G348" s="15">
        <f t="shared" si="84"/>
        <v>-5.7219542789093856</v>
      </c>
      <c r="H348" s="27">
        <f t="shared" si="86"/>
        <v>-5.8160000000000007</v>
      </c>
      <c r="I348" s="15">
        <f t="shared" si="78"/>
        <v>-5.7372777777777779</v>
      </c>
      <c r="J348" s="15">
        <f t="shared" si="80"/>
        <v>-5.7565870459831814</v>
      </c>
      <c r="K348" s="15">
        <f t="shared" si="81"/>
        <v>-1.9309268205403463E-2</v>
      </c>
      <c r="L348" s="45">
        <f t="shared" si="79"/>
        <v>5.9412954016819342E-2</v>
      </c>
      <c r="M348" s="16"/>
      <c r="N348" s="24">
        <f t="shared" si="82"/>
        <v>0.7641916313376671</v>
      </c>
      <c r="O348" s="24">
        <f t="shared" si="85"/>
        <v>-2.58</v>
      </c>
      <c r="P348" s="34"/>
    </row>
    <row r="349" spans="1:16" ht="12.75">
      <c r="A349" s="4">
        <v>-104.16</v>
      </c>
      <c r="B349" s="1">
        <v>-12.4</v>
      </c>
      <c r="C349" s="1">
        <v>-4.7</v>
      </c>
      <c r="F349" s="15">
        <f t="shared" si="83"/>
        <v>-5.4641667866823793</v>
      </c>
      <c r="G349" s="15">
        <f t="shared" si="84"/>
        <v>-5.2063792944553686</v>
      </c>
      <c r="H349" s="27">
        <f t="shared" si="86"/>
        <v>-5.543333333333333</v>
      </c>
      <c r="I349" s="15">
        <f t="shared" si="78"/>
        <v>-5.7010821256038646</v>
      </c>
      <c r="J349" s="15">
        <f t="shared" si="80"/>
        <v>-5.6670314904276262</v>
      </c>
      <c r="K349" s="15">
        <f t="shared" si="81"/>
        <v>3.4050635176238409E-2</v>
      </c>
      <c r="L349" s="45">
        <f t="shared" si="79"/>
        <v>-0.12369815709429322</v>
      </c>
      <c r="M349" s="16"/>
      <c r="N349" s="24">
        <f t="shared" si="82"/>
        <v>0.99999585990353312</v>
      </c>
      <c r="O349" s="24">
        <f t="shared" si="85"/>
        <v>-2.58</v>
      </c>
      <c r="P349" s="34"/>
    </row>
    <row r="350" spans="1:16" ht="12.75">
      <c r="A350" s="4">
        <v>-103.89</v>
      </c>
      <c r="B350" s="1">
        <v>-12.6</v>
      </c>
      <c r="C350" s="1">
        <v>-4.84</v>
      </c>
      <c r="F350" s="15">
        <f t="shared" si="83"/>
        <v>-4.9485918022283624</v>
      </c>
      <c r="G350" s="15">
        <f t="shared" si="84"/>
        <v>-4.6908043100013517</v>
      </c>
      <c r="H350" s="27">
        <f t="shared" si="86"/>
        <v>-5.743913043478261</v>
      </c>
      <c r="I350" s="15">
        <f t="shared" si="78"/>
        <v>-5.579205582393989</v>
      </c>
      <c r="J350" s="15">
        <f t="shared" si="80"/>
        <v>-5.6003648237609589</v>
      </c>
      <c r="K350" s="15">
        <f t="shared" si="81"/>
        <v>-2.1159241366969894E-2</v>
      </c>
      <c r="L350" s="45">
        <f t="shared" si="79"/>
        <v>0.14354821971730214</v>
      </c>
      <c r="M350" s="16"/>
      <c r="N350" s="24">
        <f t="shared" si="82"/>
        <v>0.76789091190450398</v>
      </c>
      <c r="O350" s="24">
        <f t="shared" si="85"/>
        <v>-2.58</v>
      </c>
      <c r="P350" s="34"/>
    </row>
    <row r="351" spans="1:16" ht="12.75">
      <c r="A351" s="4">
        <v>-103.76</v>
      </c>
      <c r="B351" s="1">
        <v>-12.74</v>
      </c>
      <c r="C351" s="1">
        <v>-5.0199999999999996</v>
      </c>
      <c r="F351" s="15">
        <f t="shared" si="83"/>
        <v>-4.4330168177743454</v>
      </c>
      <c r="G351" s="15">
        <f t="shared" si="84"/>
        <v>-4.1752293255473347</v>
      </c>
      <c r="H351" s="27">
        <f t="shared" si="86"/>
        <v>-5.4503703703703703</v>
      </c>
      <c r="I351" s="15">
        <f t="shared" si="78"/>
        <v>-5.5250389157273219</v>
      </c>
      <c r="J351" s="15">
        <f t="shared" si="80"/>
        <v>-5.5716611200572554</v>
      </c>
      <c r="K351" s="15">
        <f t="shared" si="81"/>
        <v>-4.6622204329933581E-2</v>
      </c>
      <c r="L351" s="45">
        <f t="shared" si="79"/>
        <v>-0.12129074968688514</v>
      </c>
      <c r="M351" s="16"/>
      <c r="N351" s="24">
        <f t="shared" si="82"/>
        <v>0.17648127206848765</v>
      </c>
      <c r="O351" s="24">
        <f t="shared" si="85"/>
        <v>-2.58</v>
      </c>
      <c r="P351" s="34"/>
    </row>
    <row r="352" spans="1:16" ht="12.75">
      <c r="A352" s="4">
        <v>-103.63</v>
      </c>
      <c r="B352" s="1">
        <v>-12.72</v>
      </c>
      <c r="C352" s="1">
        <v>-4.82</v>
      </c>
      <c r="F352" s="15">
        <f t="shared" si="83"/>
        <v>-3.9174418333203285</v>
      </c>
      <c r="G352" s="15">
        <f t="shared" si="84"/>
        <v>-3.6596543410933178</v>
      </c>
      <c r="H352" s="27">
        <f t="shared" si="86"/>
        <v>-5.3808333333333342</v>
      </c>
      <c r="I352" s="15">
        <f t="shared" si="78"/>
        <v>-5.4364012345679003</v>
      </c>
      <c r="J352" s="15">
        <f t="shared" si="80"/>
        <v>-5.5249944533905877</v>
      </c>
      <c r="K352" s="15">
        <f t="shared" si="81"/>
        <v>-8.8593218822687447E-2</v>
      </c>
      <c r="L352" s="45">
        <f t="shared" si="79"/>
        <v>-0.14416112005725346</v>
      </c>
      <c r="M352" s="16"/>
      <c r="N352" s="24">
        <f t="shared" si="82"/>
        <v>-0.49750591633923841</v>
      </c>
      <c r="O352" s="24">
        <f t="shared" si="85"/>
        <v>-2.58</v>
      </c>
      <c r="P352" s="34"/>
    </row>
    <row r="353" spans="1:16" ht="12.75">
      <c r="A353" s="4">
        <v>-103.5</v>
      </c>
      <c r="B353" s="1">
        <v>-12.78</v>
      </c>
      <c r="C353" s="1">
        <v>-5.47</v>
      </c>
      <c r="F353" s="15">
        <f t="shared" si="83"/>
        <v>-3.4018668488663115</v>
      </c>
      <c r="G353" s="15">
        <f t="shared" si="84"/>
        <v>-3.1440793566393008</v>
      </c>
      <c r="H353" s="27">
        <f t="shared" si="86"/>
        <v>-5.4779999999999998</v>
      </c>
      <c r="I353" s="15">
        <f t="shared" si="78"/>
        <v>-5.4584999999999999</v>
      </c>
      <c r="J353" s="15">
        <f t="shared" si="80"/>
        <v>-5.4692166756128113</v>
      </c>
      <c r="K353" s="15">
        <f t="shared" si="81"/>
        <v>-1.0716675612811422E-2</v>
      </c>
      <c r="L353" s="45">
        <f t="shared" si="79"/>
        <v>8.7833243871884292E-3</v>
      </c>
      <c r="M353" s="16"/>
      <c r="N353" s="24">
        <f t="shared" si="82"/>
        <v>-0.93870455732946423</v>
      </c>
      <c r="O353" s="24">
        <f t="shared" si="85"/>
        <v>-2.58</v>
      </c>
      <c r="P353" s="34"/>
    </row>
    <row r="354" spans="1:16" ht="12.75">
      <c r="A354" s="4">
        <v>-103.38</v>
      </c>
      <c r="B354" s="1">
        <v>-12.72</v>
      </c>
      <c r="C354" s="1">
        <v>-5.5</v>
      </c>
      <c r="F354" s="15">
        <f t="shared" si="83"/>
        <v>-2.8862918644122946</v>
      </c>
      <c r="G354" s="15">
        <f t="shared" si="84"/>
        <v>-2.6285043721852839</v>
      </c>
      <c r="H354" s="27">
        <f t="shared" si="86"/>
        <v>-5.5166666666666666</v>
      </c>
      <c r="I354" s="15">
        <f t="shared" si="78"/>
        <v>-5.4526666666666666</v>
      </c>
      <c r="J354" s="15">
        <f t="shared" si="80"/>
        <v>-5.4566240830202188</v>
      </c>
      <c r="K354" s="15">
        <f t="shared" si="81"/>
        <v>-3.9574163535522899E-3</v>
      </c>
      <c r="L354" s="45">
        <f t="shared" si="79"/>
        <v>6.0042583646447767E-2</v>
      </c>
      <c r="M354" s="16"/>
      <c r="N354" s="24">
        <f t="shared" si="82"/>
        <v>-0.94067290340615395</v>
      </c>
      <c r="O354" s="24">
        <f t="shared" si="85"/>
        <v>-2.58</v>
      </c>
      <c r="P354" s="34"/>
    </row>
    <row r="355" spans="1:16" ht="12.75">
      <c r="A355" s="4">
        <v>-103.25</v>
      </c>
      <c r="B355" s="1">
        <v>-12.26</v>
      </c>
      <c r="C355" s="1">
        <v>-5.32</v>
      </c>
      <c r="F355" s="15">
        <f t="shared" si="83"/>
        <v>-2.3707168799582776</v>
      </c>
      <c r="G355" s="44">
        <f t="shared" si="84"/>
        <v>-2.1129293877312669</v>
      </c>
      <c r="H355" s="27">
        <f t="shared" si="86"/>
        <v>-5.3633333333333333</v>
      </c>
      <c r="I355" s="15">
        <f t="shared" si="78"/>
        <v>-5.4375</v>
      </c>
      <c r="J355" s="15">
        <f t="shared" si="80"/>
        <v>-5.4045226337448558</v>
      </c>
      <c r="K355" s="15">
        <f t="shared" si="81"/>
        <v>3.2977366255144247E-2</v>
      </c>
      <c r="L355" s="45">
        <f t="shared" si="79"/>
        <v>-4.1189300411522467E-2</v>
      </c>
      <c r="M355" s="16"/>
      <c r="N355" s="24">
        <f t="shared" si="82"/>
        <v>-0.502489943564293</v>
      </c>
      <c r="O355" s="24">
        <f t="shared" si="85"/>
        <v>-2.58</v>
      </c>
      <c r="P355" s="34"/>
    </row>
    <row r="356" spans="1:16" ht="12.75">
      <c r="A356" s="4">
        <v>-103.12</v>
      </c>
      <c r="B356" s="1">
        <v>-12.39</v>
      </c>
      <c r="C356" s="1">
        <v>-5.43</v>
      </c>
      <c r="F356" s="15">
        <f t="shared" si="83"/>
        <v>-1.8551418955042607</v>
      </c>
      <c r="G356" s="15">
        <f t="shared" si="84"/>
        <v>-1.59735440327725</v>
      </c>
      <c r="H356" s="27">
        <f t="shared" si="86"/>
        <v>-5.4325000000000001</v>
      </c>
      <c r="I356" s="15">
        <f t="shared" si="78"/>
        <v>-5.3699444444444451</v>
      </c>
      <c r="J356" s="15">
        <f t="shared" si="80"/>
        <v>-5.398791666666666</v>
      </c>
      <c r="K356" s="15">
        <f t="shared" si="81"/>
        <v>-2.8847222222220914E-2</v>
      </c>
      <c r="L356" s="15"/>
      <c r="M356" s="16"/>
      <c r="N356" s="24">
        <f t="shared" si="82"/>
        <v>0.17081364542496147</v>
      </c>
      <c r="O356" s="24">
        <f t="shared" si="85"/>
        <v>-2.58</v>
      </c>
      <c r="P356" s="34"/>
    </row>
    <row r="357" spans="1:16" ht="12.75">
      <c r="A357" s="4">
        <v>-103</v>
      </c>
      <c r="B357" s="1">
        <v>-12.58</v>
      </c>
      <c r="C357" s="1">
        <v>-6</v>
      </c>
      <c r="F357" s="15">
        <f t="shared" si="83"/>
        <v>-1.3395669110502437</v>
      </c>
      <c r="G357" s="15">
        <f t="shared" si="84"/>
        <v>-1.081779418823233</v>
      </c>
      <c r="H357" s="27">
        <f t="shared" si="86"/>
        <v>-5.3140000000000001</v>
      </c>
      <c r="I357" s="15">
        <f t="shared" si="78"/>
        <v>-5.3921666666666672</v>
      </c>
      <c r="J357" s="15">
        <f t="shared" si="80"/>
        <v>-5.401357142857143</v>
      </c>
      <c r="K357" s="15">
        <f t="shared" si="81"/>
        <v>-9.1904761904757493E-3</v>
      </c>
      <c r="L357" s="15"/>
      <c r="M357" s="16"/>
      <c r="N357" s="24">
        <f t="shared" si="82"/>
        <v>0.76419163133766865</v>
      </c>
      <c r="O357" s="24">
        <f t="shared" si="85"/>
        <v>-2.58</v>
      </c>
      <c r="P357" s="34"/>
    </row>
    <row r="358" spans="1:16" ht="12.75">
      <c r="A358" s="4">
        <v>-102.87</v>
      </c>
      <c r="B358" s="1">
        <v>-12.35</v>
      </c>
      <c r="C358" s="1">
        <v>-6.01</v>
      </c>
      <c r="F358" s="15">
        <f t="shared" si="83"/>
        <v>-0.82399192659622678</v>
      </c>
      <c r="G358" s="15">
        <f t="shared" si="84"/>
        <v>-0.56620443436921608</v>
      </c>
      <c r="H358" s="27">
        <f t="shared" si="86"/>
        <v>-5.43</v>
      </c>
      <c r="I358" s="15"/>
      <c r="J358" s="15"/>
      <c r="K358" s="15"/>
      <c r="L358" s="15"/>
      <c r="M358" s="16"/>
      <c r="N358" s="24">
        <f t="shared" si="82"/>
        <v>0.99999585990353312</v>
      </c>
      <c r="O358" s="24">
        <f t="shared" si="85"/>
        <v>-2.58</v>
      </c>
      <c r="P358" s="34"/>
    </row>
    <row r="359" spans="1:16" ht="12.75">
      <c r="A359" s="4">
        <v>-102.74</v>
      </c>
      <c r="B359" s="1">
        <v>-11.47</v>
      </c>
      <c r="C359" s="1">
        <v>-5.49</v>
      </c>
      <c r="F359" s="15">
        <f t="shared" si="83"/>
        <v>-0.30841694214220983</v>
      </c>
      <c r="G359" s="15">
        <f t="shared" si="84"/>
        <v>-5.0629449915199132E-2</v>
      </c>
      <c r="H359" s="27">
        <f t="shared" si="86"/>
        <v>-5.2750000000000004</v>
      </c>
      <c r="I359" s="15"/>
      <c r="J359" s="15"/>
      <c r="K359" s="15"/>
      <c r="L359" s="15"/>
      <c r="M359" s="16"/>
      <c r="N359" s="24">
        <f t="shared" si="82"/>
        <v>0.7678909119045022</v>
      </c>
      <c r="O359" s="24">
        <f t="shared" ref="O359:O368" si="87">O358</f>
        <v>-2.58</v>
      </c>
      <c r="P359" s="34"/>
    </row>
    <row r="360" spans="1:16" ht="12.75">
      <c r="A360" s="4">
        <v>-102.62</v>
      </c>
      <c r="B360" s="1">
        <v>-11.48</v>
      </c>
      <c r="C360" s="1">
        <v>-5.69</v>
      </c>
      <c r="F360" s="15">
        <f t="shared" si="83"/>
        <v>0.20715804231180712</v>
      </c>
      <c r="G360" s="15">
        <f t="shared" si="84"/>
        <v>0.46494553453881782</v>
      </c>
      <c r="H360" s="27"/>
      <c r="I360" s="15"/>
      <c r="J360" s="15"/>
      <c r="K360" s="15"/>
      <c r="L360" s="15"/>
      <c r="M360" s="16"/>
      <c r="N360" s="24">
        <f t="shared" si="82"/>
        <v>0.17648127206848352</v>
      </c>
      <c r="O360" s="24">
        <f t="shared" si="87"/>
        <v>-2.58</v>
      </c>
      <c r="P360" s="34"/>
    </row>
    <row r="361" spans="1:16" ht="12.75">
      <c r="A361" s="4">
        <v>-102.49</v>
      </c>
      <c r="B361" s="1">
        <v>-10.86</v>
      </c>
      <c r="C361" s="1">
        <v>-5.37</v>
      </c>
      <c r="F361" s="15">
        <f t="shared" si="83"/>
        <v>0.72273302676582407</v>
      </c>
      <c r="G361" s="15">
        <f t="shared" si="84"/>
        <v>0.98052051899283477</v>
      </c>
      <c r="H361" s="27"/>
      <c r="I361" s="15"/>
      <c r="J361" s="15"/>
      <c r="K361" s="15"/>
      <c r="L361" s="15"/>
      <c r="M361" s="16"/>
      <c r="N361" s="24">
        <f t="shared" si="82"/>
        <v>-0.49750591633924163</v>
      </c>
      <c r="O361" s="24">
        <f t="shared" si="87"/>
        <v>-2.58</v>
      </c>
      <c r="P361" s="34"/>
    </row>
    <row r="362" spans="1:16" ht="12.75">
      <c r="A362" s="4">
        <v>-102.36</v>
      </c>
      <c r="B362" s="1">
        <v>-11.47</v>
      </c>
      <c r="C362" s="1">
        <v>-5.44</v>
      </c>
      <c r="F362" s="15">
        <f t="shared" si="83"/>
        <v>1.238308011219841</v>
      </c>
      <c r="G362" s="15">
        <f t="shared" si="84"/>
        <v>1.4960955034468517</v>
      </c>
      <c r="H362" s="27"/>
      <c r="I362" s="15"/>
      <c r="J362" s="15"/>
      <c r="K362" s="15"/>
      <c r="L362" s="15"/>
      <c r="N362" s="24">
        <f t="shared" si="82"/>
        <v>-0.93870455732946567</v>
      </c>
      <c r="O362" s="24">
        <f t="shared" si="87"/>
        <v>-2.58</v>
      </c>
      <c r="P362" s="34"/>
    </row>
    <row r="363" spans="1:16" ht="12.75">
      <c r="A363" s="4">
        <v>-102.24</v>
      </c>
      <c r="B363" s="1">
        <v>-11.04</v>
      </c>
      <c r="C363" s="1">
        <v>-5.33</v>
      </c>
      <c r="F363" s="15">
        <f t="shared" si="83"/>
        <v>1.753882995673858</v>
      </c>
      <c r="G363" s="15">
        <f t="shared" si="84"/>
        <v>2.0116704879008687</v>
      </c>
      <c r="H363" s="27"/>
      <c r="I363" s="15"/>
      <c r="J363" s="15"/>
      <c r="K363" s="15"/>
      <c r="L363" s="15"/>
      <c r="N363" s="24">
        <f t="shared" si="82"/>
        <v>-0.94067290340615251</v>
      </c>
      <c r="O363" s="24">
        <f t="shared" si="87"/>
        <v>-2.58</v>
      </c>
      <c r="P363" s="34"/>
    </row>
    <row r="364" spans="1:16" ht="12.75">
      <c r="A364" s="4">
        <v>-102.11</v>
      </c>
      <c r="B364" s="1">
        <v>-10.94</v>
      </c>
      <c r="C364" s="1">
        <v>-5.41</v>
      </c>
      <c r="F364" s="15">
        <f t="shared" si="83"/>
        <v>2.2694579801278749</v>
      </c>
      <c r="G364" s="15">
        <f t="shared" si="84"/>
        <v>2.5272454723548856</v>
      </c>
      <c r="H364" s="27"/>
      <c r="I364" s="15"/>
      <c r="J364" s="15"/>
      <c r="K364" s="15"/>
      <c r="L364" s="15"/>
      <c r="N364" s="24">
        <f t="shared" si="82"/>
        <v>-0.50248994356429089</v>
      </c>
      <c r="O364" s="24">
        <f t="shared" si="87"/>
        <v>-2.58</v>
      </c>
      <c r="P364" s="34"/>
    </row>
    <row r="365" spans="1:16" ht="12.75">
      <c r="A365" s="4">
        <v>-101.98</v>
      </c>
      <c r="B365" s="1">
        <v>-11.6</v>
      </c>
      <c r="C365" s="1">
        <v>-5.79</v>
      </c>
      <c r="F365" s="15">
        <f t="shared" si="83"/>
        <v>2.7850329645818919</v>
      </c>
      <c r="G365" s="15">
        <f t="shared" si="84"/>
        <v>3.0428204568089026</v>
      </c>
      <c r="H365" s="27"/>
      <c r="I365" s="15"/>
      <c r="J365" s="15"/>
      <c r="K365" s="15"/>
      <c r="L365" s="15"/>
      <c r="N365" s="24">
        <f t="shared" si="82"/>
        <v>0.1708136454249656</v>
      </c>
      <c r="O365" s="24">
        <f t="shared" si="87"/>
        <v>-2.58</v>
      </c>
      <c r="P365" s="34"/>
    </row>
    <row r="366" spans="1:16" ht="12.75">
      <c r="A366" s="4">
        <v>-101.86</v>
      </c>
      <c r="B366" s="1">
        <v>-11.67</v>
      </c>
      <c r="C366" s="1">
        <v>-5.71</v>
      </c>
      <c r="F366" s="15">
        <f t="shared" si="83"/>
        <v>3.3006079490359088</v>
      </c>
      <c r="G366" s="15">
        <f t="shared" si="84"/>
        <v>3.5583954412629195</v>
      </c>
      <c r="H366" s="27"/>
      <c r="I366" s="15"/>
      <c r="J366" s="15"/>
      <c r="K366" s="15"/>
      <c r="L366" s="15"/>
      <c r="N366" s="24">
        <f t="shared" si="82"/>
        <v>0.76419163133767076</v>
      </c>
      <c r="O366" s="24">
        <f t="shared" si="87"/>
        <v>-2.58</v>
      </c>
      <c r="P366" s="34"/>
    </row>
    <row r="367" spans="1:16" ht="12.75">
      <c r="A367" s="4">
        <v>-101.73</v>
      </c>
      <c r="B367" s="1">
        <v>-11.26</v>
      </c>
      <c r="C367" s="1">
        <v>-6.23</v>
      </c>
      <c r="F367" s="15">
        <f t="shared" si="83"/>
        <v>3.8161829334899258</v>
      </c>
      <c r="G367" s="15">
        <f t="shared" si="84"/>
        <v>4.0739704257169365</v>
      </c>
      <c r="H367" s="27"/>
      <c r="I367" s="15"/>
      <c r="J367" s="15"/>
      <c r="K367" s="15"/>
      <c r="L367" s="15"/>
      <c r="N367" s="24">
        <f t="shared" si="82"/>
        <v>0.99999585990353312</v>
      </c>
      <c r="O367" s="24">
        <f t="shared" si="87"/>
        <v>-2.58</v>
      </c>
      <c r="P367" s="34"/>
    </row>
    <row r="368" spans="1:16" ht="12.75">
      <c r="A368" s="4">
        <v>-101.6</v>
      </c>
      <c r="B368" s="1">
        <v>-11.53</v>
      </c>
      <c r="C368" s="1">
        <v>-5.93</v>
      </c>
      <c r="F368" s="15">
        <f t="shared" si="83"/>
        <v>4.3317579179439427</v>
      </c>
      <c r="G368" s="15">
        <f t="shared" si="84"/>
        <v>4.5895454101709534</v>
      </c>
      <c r="N368" s="24">
        <f t="shared" si="82"/>
        <v>0.76789091190450032</v>
      </c>
      <c r="O368" s="24">
        <f t="shared" si="87"/>
        <v>-2.58</v>
      </c>
      <c r="P368" s="34"/>
    </row>
    <row r="369" spans="1:16" ht="12.75">
      <c r="A369" s="4">
        <v>-101.48</v>
      </c>
      <c r="B369" s="1">
        <v>-11.38</v>
      </c>
      <c r="C369" s="1">
        <v>-5.78</v>
      </c>
      <c r="N369" s="24"/>
      <c r="O369" s="24"/>
      <c r="P369" s="34"/>
    </row>
    <row r="370" spans="1:16" ht="12.75">
      <c r="A370" s="4">
        <v>-101.35</v>
      </c>
      <c r="B370" s="1">
        <v>-11.58</v>
      </c>
      <c r="C370" s="1">
        <v>-5.65</v>
      </c>
      <c r="N370" s="24"/>
      <c r="O370" s="24"/>
      <c r="P370" s="34"/>
    </row>
    <row r="371" spans="1:16" ht="12.75">
      <c r="A371" s="4">
        <v>-101.22</v>
      </c>
      <c r="B371" s="1">
        <v>-11.53</v>
      </c>
      <c r="C371" s="1">
        <v>-5.49</v>
      </c>
      <c r="N371" s="24"/>
      <c r="O371" s="24"/>
      <c r="P371" s="34"/>
    </row>
    <row r="372" spans="1:16" ht="12.75">
      <c r="A372" s="4">
        <v>-101.1</v>
      </c>
      <c r="B372" s="1">
        <v>-12.11</v>
      </c>
      <c r="C372" s="1">
        <v>-5.73</v>
      </c>
      <c r="N372" s="24"/>
      <c r="O372" s="24"/>
      <c r="P372" s="34"/>
    </row>
    <row r="373" spans="1:16" ht="12.75">
      <c r="A373" s="4">
        <v>-100.97</v>
      </c>
      <c r="B373" s="1">
        <v>-11.98</v>
      </c>
      <c r="C373" s="1">
        <v>-5.48</v>
      </c>
      <c r="N373" s="24"/>
      <c r="O373" s="24"/>
      <c r="P373" s="34"/>
    </row>
    <row r="374" spans="1:16" ht="12.75">
      <c r="A374" s="4">
        <v>-100.84</v>
      </c>
      <c r="B374" s="1">
        <v>-12.04</v>
      </c>
      <c r="C374" s="1">
        <v>-4.9000000000000004</v>
      </c>
      <c r="N374" s="24"/>
      <c r="O374" s="24"/>
      <c r="P374" s="34"/>
    </row>
    <row r="375" spans="1:16" ht="12.75">
      <c r="A375" s="4">
        <v>-100.72</v>
      </c>
      <c r="B375" s="1">
        <v>-12</v>
      </c>
      <c r="C375" s="1">
        <v>-4.75</v>
      </c>
      <c r="N375" s="24"/>
      <c r="O375" s="24"/>
      <c r="P375" s="34"/>
    </row>
    <row r="376" spans="1:16" ht="12.75">
      <c r="A376" s="4">
        <v>-100.59</v>
      </c>
      <c r="B376" s="1">
        <v>-11.07</v>
      </c>
      <c r="C376" s="1">
        <v>-4.51</v>
      </c>
      <c r="N376" s="24"/>
      <c r="O376" s="24"/>
      <c r="P376" s="34"/>
    </row>
    <row r="377" spans="1:16" ht="12.75">
      <c r="A377" s="4">
        <v>-100.46</v>
      </c>
      <c r="B377" s="1">
        <v>-11.51</v>
      </c>
      <c r="C377" s="1">
        <v>-4.7300000000000004</v>
      </c>
      <c r="N377" s="24"/>
      <c r="O377" s="24"/>
      <c r="P377" s="34"/>
    </row>
    <row r="378" spans="1:16" ht="12.75">
      <c r="A378" s="4">
        <v>-100.34</v>
      </c>
      <c r="B378" s="1">
        <v>-11.86</v>
      </c>
      <c r="C378" s="1">
        <v>-5.57</v>
      </c>
      <c r="N378" s="24"/>
      <c r="O378" s="24"/>
      <c r="P378" s="34"/>
    </row>
    <row r="379" spans="1:16" ht="12.75">
      <c r="A379" s="4">
        <v>-100.21</v>
      </c>
      <c r="B379" s="1">
        <v>-10.89</v>
      </c>
      <c r="C379" s="1">
        <v>-5.5</v>
      </c>
      <c r="N379" s="24"/>
      <c r="O379" s="24"/>
      <c r="P379" s="34"/>
    </row>
    <row r="380" spans="1:16" ht="12.75">
      <c r="A380" s="4">
        <v>-100.18</v>
      </c>
      <c r="B380" s="1">
        <v>-10.92</v>
      </c>
      <c r="C380" s="1">
        <v>-4.2699999999999996</v>
      </c>
      <c r="N380" s="24"/>
      <c r="O380" s="24"/>
      <c r="P380" s="34"/>
    </row>
    <row r="381" spans="1:16" ht="12.75">
      <c r="A381" s="4">
        <v>-100.09</v>
      </c>
      <c r="B381" s="1">
        <v>-10.18</v>
      </c>
      <c r="C381" s="1">
        <v>-4.0999999999999996</v>
      </c>
      <c r="N381" s="24"/>
      <c r="O381" s="24"/>
      <c r="P381" s="34"/>
    </row>
    <row r="382" spans="1:16" ht="12.75">
      <c r="A382" s="4">
        <v>-100</v>
      </c>
      <c r="B382" s="1">
        <v>-10.19</v>
      </c>
      <c r="C382" s="1">
        <v>-4.1399999999999997</v>
      </c>
      <c r="N382" s="24"/>
      <c r="O382" s="24"/>
      <c r="P382" s="34"/>
    </row>
    <row r="383" spans="1:16" ht="12.75">
      <c r="A383" s="4">
        <v>-99.6</v>
      </c>
      <c r="B383" s="1">
        <v>-10.81</v>
      </c>
      <c r="C383" s="1">
        <v>-4.24</v>
      </c>
      <c r="N383" s="24"/>
      <c r="O383" s="24"/>
      <c r="P383" s="34"/>
    </row>
    <row r="384" spans="1:16" ht="12.75">
      <c r="A384" s="4">
        <v>-99.3</v>
      </c>
      <c r="B384" s="1">
        <v>-11.17</v>
      </c>
      <c r="C384" s="1">
        <v>-4.2300000000000004</v>
      </c>
      <c r="N384" s="24"/>
      <c r="O384" s="24"/>
      <c r="P384" s="34"/>
    </row>
    <row r="385" spans="1:16" ht="12.75">
      <c r="A385" s="4">
        <v>-98.9</v>
      </c>
      <c r="B385" s="1">
        <v>-10.57</v>
      </c>
      <c r="C385" s="1">
        <v>-4.41</v>
      </c>
      <c r="N385" s="24"/>
      <c r="O385" s="24"/>
      <c r="P385" s="34"/>
    </row>
    <row r="386" spans="1:16" ht="12.75">
      <c r="A386" s="4">
        <v>-98.6</v>
      </c>
      <c r="B386" s="1">
        <v>-10.08</v>
      </c>
      <c r="C386" s="1">
        <v>-4.0999999999999996</v>
      </c>
      <c r="N386" s="24"/>
      <c r="O386" s="24"/>
      <c r="P386" s="34"/>
    </row>
    <row r="387" spans="1:16" ht="12.75">
      <c r="A387" s="4">
        <v>-98.2</v>
      </c>
      <c r="B387" s="1">
        <v>-10.79</v>
      </c>
      <c r="C387" s="1">
        <v>-4.43</v>
      </c>
      <c r="N387" s="24"/>
      <c r="O387" s="24"/>
      <c r="P387" s="34"/>
    </row>
    <row r="388" spans="1:16" ht="12.75">
      <c r="A388" s="4">
        <v>-97.9</v>
      </c>
      <c r="B388" s="1">
        <v>-10.41</v>
      </c>
      <c r="C388" s="1">
        <v>-4.2</v>
      </c>
      <c r="N388" s="24"/>
      <c r="O388" s="24"/>
      <c r="P388" s="34"/>
    </row>
    <row r="389" spans="1:16" ht="12.75">
      <c r="A389" s="4">
        <v>-97.5</v>
      </c>
      <c r="B389" s="1">
        <v>-10.83</v>
      </c>
      <c r="C389" s="1">
        <v>-4.29</v>
      </c>
      <c r="N389" s="24"/>
      <c r="O389" s="24"/>
      <c r="P389" s="34"/>
    </row>
    <row r="390" spans="1:16" ht="12.75">
      <c r="A390" s="4">
        <v>-97.1</v>
      </c>
      <c r="B390" s="1">
        <v>-10.65</v>
      </c>
      <c r="C390" s="1">
        <v>-4.1500000000000004</v>
      </c>
      <c r="N390" s="24"/>
      <c r="O390" s="24"/>
      <c r="P390" s="34"/>
    </row>
    <row r="391" spans="1:16" ht="12.75">
      <c r="A391" s="4">
        <v>-96.8</v>
      </c>
      <c r="B391" s="1">
        <v>-11.2</v>
      </c>
      <c r="C391" s="1">
        <v>-4.2</v>
      </c>
      <c r="N391" s="24"/>
      <c r="O391" s="24"/>
      <c r="P391" s="34"/>
    </row>
    <row r="392" spans="1:16" ht="12.75">
      <c r="A392" s="4">
        <v>-96.4</v>
      </c>
      <c r="B392" s="1">
        <v>-11.52</v>
      </c>
      <c r="C392" s="1">
        <v>-4.28</v>
      </c>
      <c r="N392" s="24"/>
      <c r="O392" s="24"/>
      <c r="P392" s="34"/>
    </row>
    <row r="393" spans="1:16" ht="12.75">
      <c r="A393" s="4">
        <v>-96.1</v>
      </c>
      <c r="B393" s="1">
        <v>-10.54</v>
      </c>
      <c r="C393" s="1">
        <v>-4.16</v>
      </c>
      <c r="N393" s="24"/>
      <c r="O393" s="24"/>
      <c r="P393" s="34"/>
    </row>
    <row r="394" spans="1:16" ht="12.75">
      <c r="A394" s="4">
        <v>-95.88</v>
      </c>
      <c r="B394" s="1">
        <v>-10.53</v>
      </c>
      <c r="C394" s="1">
        <v>-4.2699999999999996</v>
      </c>
      <c r="N394" s="24"/>
      <c r="O394" s="24"/>
      <c r="P394" s="34"/>
    </row>
    <row r="395" spans="1:16" ht="12.75">
      <c r="A395" s="4">
        <v>-95.72</v>
      </c>
      <c r="B395" s="1">
        <v>-10.35</v>
      </c>
      <c r="C395" s="1">
        <v>-4.32</v>
      </c>
      <c r="N395" s="24"/>
      <c r="O395" s="24"/>
      <c r="P395" s="34"/>
    </row>
    <row r="396" spans="1:16" ht="12.75">
      <c r="A396" s="4">
        <v>-95.56</v>
      </c>
      <c r="B396" s="1">
        <v>-10.68</v>
      </c>
      <c r="C396" s="1">
        <v>-4.54</v>
      </c>
      <c r="N396" s="24"/>
      <c r="O396" s="24"/>
      <c r="P396" s="34"/>
    </row>
    <row r="397" spans="1:16" ht="12.75">
      <c r="A397" s="4">
        <v>-95.4</v>
      </c>
      <c r="B397" s="1">
        <v>-10.68</v>
      </c>
      <c r="C397" s="1">
        <v>-4.4400000000000004</v>
      </c>
      <c r="N397" s="24"/>
      <c r="O397" s="24"/>
      <c r="P397" s="34"/>
    </row>
    <row r="398" spans="1:16" ht="12.75">
      <c r="A398" s="4">
        <v>-95.25</v>
      </c>
      <c r="B398" s="1">
        <v>-10.79</v>
      </c>
      <c r="C398" s="1">
        <v>-4.37</v>
      </c>
      <c r="N398" s="24"/>
      <c r="O398" s="24"/>
      <c r="P398" s="34"/>
    </row>
    <row r="399" spans="1:16" ht="12.75">
      <c r="A399" s="4">
        <v>-95.09</v>
      </c>
      <c r="B399" s="1">
        <v>-10.63</v>
      </c>
      <c r="C399" s="1">
        <v>-4.29</v>
      </c>
      <c r="N399" s="24"/>
      <c r="O399" s="24"/>
      <c r="P399" s="34"/>
    </row>
    <row r="400" spans="1:16" ht="12.75">
      <c r="A400" s="4">
        <v>-94.94</v>
      </c>
      <c r="B400" s="1">
        <v>-10.31</v>
      </c>
      <c r="C400" s="1">
        <v>-4.2</v>
      </c>
      <c r="N400" s="24"/>
      <c r="O400" s="24"/>
      <c r="P400" s="34"/>
    </row>
    <row r="401" spans="1:16" ht="12.75">
      <c r="A401" s="4">
        <v>-94.78</v>
      </c>
      <c r="B401" s="1">
        <v>-10.56</v>
      </c>
      <c r="C401" s="1">
        <v>-4.21</v>
      </c>
      <c r="N401" s="24"/>
      <c r="O401" s="24"/>
      <c r="P401" s="34"/>
    </row>
    <row r="402" spans="1:16" ht="12.75">
      <c r="A402" s="4">
        <v>-94.62</v>
      </c>
      <c r="B402" s="1">
        <v>-10.210000000000001</v>
      </c>
      <c r="C402" s="1">
        <v>-4.13</v>
      </c>
      <c r="N402" s="24"/>
      <c r="O402" s="24"/>
      <c r="P402" s="34"/>
    </row>
    <row r="403" spans="1:16" ht="12.75">
      <c r="A403" s="4">
        <v>-94.46</v>
      </c>
      <c r="B403" s="1">
        <v>-9.94</v>
      </c>
      <c r="C403" s="1">
        <v>-4.04</v>
      </c>
      <c r="N403" s="24"/>
      <c r="O403" s="24"/>
      <c r="P403" s="34"/>
    </row>
    <row r="404" spans="1:16" ht="12.75">
      <c r="A404" s="4">
        <v>-94.31</v>
      </c>
      <c r="B404" s="1">
        <v>-10.02</v>
      </c>
      <c r="C404" s="1">
        <v>-4.05</v>
      </c>
      <c r="N404" s="24"/>
      <c r="O404" s="24"/>
      <c r="P404" s="34"/>
    </row>
    <row r="405" spans="1:16" ht="12.75">
      <c r="A405" s="4">
        <v>-94.15</v>
      </c>
      <c r="B405" s="1">
        <v>-10.39</v>
      </c>
      <c r="C405" s="1">
        <v>-4.04</v>
      </c>
      <c r="N405" s="24"/>
      <c r="O405" s="24"/>
      <c r="P405" s="34"/>
    </row>
    <row r="406" spans="1:16" ht="12.75">
      <c r="A406" s="4">
        <v>-93.99</v>
      </c>
      <c r="B406" s="1">
        <v>-10.07</v>
      </c>
      <c r="C406" s="1">
        <v>-4.07</v>
      </c>
      <c r="N406" s="24"/>
      <c r="O406" s="24"/>
      <c r="P406" s="34"/>
    </row>
    <row r="407" spans="1:16" ht="12.75">
      <c r="A407" s="4">
        <v>-93.83</v>
      </c>
      <c r="B407" s="1">
        <v>-10.35</v>
      </c>
      <c r="C407" s="1">
        <v>-4.08</v>
      </c>
      <c r="N407" s="24"/>
      <c r="O407" s="24"/>
      <c r="P407" s="34"/>
    </row>
    <row r="408" spans="1:16" ht="12.75">
      <c r="A408" s="4">
        <v>-93.68</v>
      </c>
      <c r="B408" s="1">
        <v>-10.41</v>
      </c>
      <c r="C408" s="1">
        <v>-4.1900000000000004</v>
      </c>
      <c r="N408" s="24"/>
      <c r="O408" s="24"/>
      <c r="P408" s="34"/>
    </row>
    <row r="409" spans="1:16" ht="12.75">
      <c r="A409" s="4">
        <v>-93.52</v>
      </c>
      <c r="B409" s="1">
        <v>-10.48</v>
      </c>
      <c r="C409" s="1">
        <v>-4.3600000000000003</v>
      </c>
      <c r="N409" s="24"/>
      <c r="O409" s="24"/>
      <c r="P409" s="34"/>
    </row>
    <row r="410" spans="1:16" ht="12.75">
      <c r="A410" s="4">
        <v>-93.36</v>
      </c>
      <c r="B410" s="1">
        <v>-10.199999999999999</v>
      </c>
      <c r="C410" s="1">
        <v>-4.3499999999999996</v>
      </c>
      <c r="N410" s="24"/>
      <c r="O410" s="24"/>
      <c r="P410" s="34"/>
    </row>
    <row r="411" spans="1:16" ht="12.75">
      <c r="A411" s="4">
        <v>-93.05</v>
      </c>
      <c r="B411" s="1">
        <v>-10.43</v>
      </c>
      <c r="C411" s="1">
        <v>-4.51</v>
      </c>
      <c r="N411" s="24"/>
      <c r="O411" s="24"/>
      <c r="P411" s="34"/>
    </row>
    <row r="412" spans="1:16" ht="12.75">
      <c r="A412" s="4">
        <v>-92.89</v>
      </c>
      <c r="B412" s="1">
        <v>-10.43</v>
      </c>
      <c r="C412" s="1">
        <v>-4.5</v>
      </c>
      <c r="N412" s="24"/>
      <c r="O412" s="24"/>
      <c r="P412" s="34"/>
    </row>
    <row r="413" spans="1:16" ht="12.75">
      <c r="A413" s="4">
        <v>-92.73</v>
      </c>
      <c r="B413" s="1">
        <v>-10.58</v>
      </c>
      <c r="C413" s="1">
        <v>-4.38</v>
      </c>
      <c r="N413" s="24"/>
      <c r="O413" s="24"/>
      <c r="P413" s="34"/>
    </row>
    <row r="414" spans="1:16" ht="12.75">
      <c r="A414" s="4">
        <v>-92.58</v>
      </c>
      <c r="B414" s="1">
        <v>-10.74</v>
      </c>
      <c r="C414" s="1">
        <v>-4.43</v>
      </c>
      <c r="N414" s="24"/>
      <c r="O414" s="24"/>
      <c r="P414" s="34"/>
    </row>
    <row r="415" spans="1:16" ht="12.75">
      <c r="A415" s="4">
        <v>-92.42</v>
      </c>
      <c r="B415" s="1">
        <v>-10.18</v>
      </c>
      <c r="C415" s="1">
        <v>-4.3</v>
      </c>
      <c r="N415" s="24"/>
      <c r="O415" s="24"/>
      <c r="P415" s="34"/>
    </row>
    <row r="416" spans="1:16" ht="12.75">
      <c r="A416" s="4">
        <v>-92.26</v>
      </c>
      <c r="B416" s="1">
        <v>-9.9700000000000006</v>
      </c>
      <c r="C416" s="1">
        <v>-4.12</v>
      </c>
      <c r="N416" s="24"/>
      <c r="O416" s="24"/>
      <c r="P416" s="34"/>
    </row>
    <row r="417" spans="1:3">
      <c r="A417" s="4">
        <v>-92.11</v>
      </c>
      <c r="B417" s="1">
        <v>-10.42</v>
      </c>
      <c r="C417" s="1">
        <v>-4.28</v>
      </c>
    </row>
    <row r="418" spans="1:3">
      <c r="A418" s="4">
        <v>-91.95</v>
      </c>
      <c r="B418" s="1">
        <v>-10.7</v>
      </c>
      <c r="C418" s="1">
        <v>-4.43</v>
      </c>
    </row>
    <row r="419" spans="1:3">
      <c r="A419" s="4">
        <v>-91.79</v>
      </c>
      <c r="B419" s="1">
        <v>-10.46</v>
      </c>
      <c r="C419" s="1">
        <v>-4.46</v>
      </c>
    </row>
    <row r="420" spans="1:3">
      <c r="A420" s="4">
        <v>-91.63</v>
      </c>
      <c r="B420" s="1">
        <v>-10.15</v>
      </c>
      <c r="C420" s="1">
        <v>-4.3600000000000003</v>
      </c>
    </row>
    <row r="421" spans="1:3">
      <c r="A421" s="4">
        <v>-91.48</v>
      </c>
      <c r="B421" s="1">
        <v>-10.41</v>
      </c>
      <c r="C421" s="1">
        <v>-4.26</v>
      </c>
    </row>
    <row r="422" spans="1:3">
      <c r="A422" s="4">
        <v>-91.32</v>
      </c>
      <c r="B422" s="1">
        <v>-10.130000000000001</v>
      </c>
      <c r="C422" s="1">
        <v>-4.3099999999999996</v>
      </c>
    </row>
    <row r="423" spans="1:3">
      <c r="A423" s="4">
        <v>-91.16</v>
      </c>
      <c r="B423" s="1">
        <v>-10.51</v>
      </c>
      <c r="C423" s="1">
        <v>-4.38</v>
      </c>
    </row>
    <row r="424" spans="1:3">
      <c r="A424" s="4">
        <v>-91</v>
      </c>
      <c r="B424" s="1">
        <v>-10.7</v>
      </c>
      <c r="C424" s="1">
        <v>-4.3499999999999996</v>
      </c>
    </row>
    <row r="425" spans="1:3">
      <c r="A425" s="4">
        <v>-90.85</v>
      </c>
      <c r="B425" s="1">
        <v>-10.9</v>
      </c>
      <c r="C425" s="1">
        <v>-4.4000000000000004</v>
      </c>
    </row>
    <row r="426" spans="1:3">
      <c r="A426" s="4">
        <v>-90.69</v>
      </c>
      <c r="B426" s="1">
        <v>-11.08</v>
      </c>
      <c r="C426" s="1">
        <v>-4.54</v>
      </c>
    </row>
    <row r="427" spans="1:3">
      <c r="A427" s="4">
        <v>-90.53</v>
      </c>
      <c r="B427" s="1">
        <v>-10.88</v>
      </c>
      <c r="C427" s="1">
        <v>-4.41</v>
      </c>
    </row>
    <row r="428" spans="1:3">
      <c r="A428" s="4">
        <v>-90.02</v>
      </c>
      <c r="B428" s="1">
        <v>-10.68</v>
      </c>
      <c r="C428" s="1">
        <v>-4.47</v>
      </c>
    </row>
    <row r="429" spans="1:3">
      <c r="A429" s="4">
        <v>-89.9</v>
      </c>
      <c r="B429" s="1">
        <v>-10.34</v>
      </c>
      <c r="C429" s="1">
        <v>-4.33</v>
      </c>
    </row>
    <row r="430" spans="1:3">
      <c r="A430" s="4">
        <v>-89.74</v>
      </c>
      <c r="B430" s="1">
        <v>-10.9</v>
      </c>
      <c r="C430" s="1">
        <v>-4.53</v>
      </c>
    </row>
    <row r="431" spans="1:3">
      <c r="A431" s="4">
        <v>-89.59</v>
      </c>
      <c r="B431" s="1">
        <v>-10.64</v>
      </c>
      <c r="C431" s="1">
        <v>-4.3899999999999997</v>
      </c>
    </row>
    <row r="432" spans="1:3">
      <c r="A432" s="4">
        <v>-89.43</v>
      </c>
      <c r="B432" s="1">
        <v>-10.45</v>
      </c>
      <c r="C432" s="1">
        <v>-4.2300000000000004</v>
      </c>
    </row>
    <row r="433" spans="1:3">
      <c r="A433" s="4">
        <v>-89.27</v>
      </c>
      <c r="B433" s="1">
        <v>-10.01</v>
      </c>
      <c r="C433" s="1">
        <v>-4.0599999999999996</v>
      </c>
    </row>
    <row r="434" spans="1:3">
      <c r="A434" s="4">
        <v>-89.11</v>
      </c>
      <c r="B434" s="1">
        <v>-10.43</v>
      </c>
      <c r="C434" s="1">
        <v>-4.43</v>
      </c>
    </row>
    <row r="435" spans="1:3">
      <c r="A435" s="4">
        <v>-88.95</v>
      </c>
      <c r="B435" s="1">
        <v>-10.68</v>
      </c>
      <c r="C435" s="1">
        <v>-4.4400000000000004</v>
      </c>
    </row>
    <row r="436" spans="1:3">
      <c r="A436" s="4">
        <v>-88.869</v>
      </c>
      <c r="B436" s="1">
        <v>-10.65</v>
      </c>
      <c r="C436" s="1">
        <v>-4.4400000000000004</v>
      </c>
    </row>
    <row r="437" spans="1:3">
      <c r="A437" s="4">
        <v>-88.8</v>
      </c>
      <c r="B437" s="1">
        <v>-10.79</v>
      </c>
      <c r="C437" s="1">
        <v>-4.47</v>
      </c>
    </row>
    <row r="438" spans="1:3">
      <c r="A438" s="4">
        <v>-88.64</v>
      </c>
      <c r="B438" s="1">
        <v>-10.69</v>
      </c>
      <c r="C438" s="1">
        <v>-4.4400000000000004</v>
      </c>
    </row>
    <row r="439" spans="1:3">
      <c r="A439" s="4">
        <v>-88.48</v>
      </c>
      <c r="B439" s="1">
        <v>-10.68</v>
      </c>
      <c r="C439" s="1">
        <v>-4.42</v>
      </c>
    </row>
    <row r="440" spans="1:3">
      <c r="A440" s="4">
        <v>-88.33</v>
      </c>
      <c r="B440" s="1">
        <v>-10.11</v>
      </c>
      <c r="C440" s="1">
        <v>-4.3099999999999996</v>
      </c>
    </row>
    <row r="441" spans="1:3">
      <c r="A441" s="4">
        <v>-88.17</v>
      </c>
      <c r="B441" s="1">
        <v>-10.119999999999999</v>
      </c>
      <c r="C441" s="1">
        <v>-4.26</v>
      </c>
    </row>
    <row r="442" spans="1:3">
      <c r="A442" s="4">
        <v>-87.8</v>
      </c>
      <c r="B442" s="1">
        <v>-11.27</v>
      </c>
      <c r="C442" s="1">
        <v>-5.04</v>
      </c>
    </row>
    <row r="443" spans="1:3">
      <c r="A443" s="4">
        <v>-87.4</v>
      </c>
      <c r="B443" s="1">
        <v>-11.58</v>
      </c>
      <c r="C443" s="1">
        <v>-5</v>
      </c>
    </row>
    <row r="444" spans="1:3">
      <c r="A444" s="4">
        <v>-87</v>
      </c>
      <c r="B444" s="1">
        <v>-11.73</v>
      </c>
      <c r="C444" s="1">
        <v>-5.18</v>
      </c>
    </row>
    <row r="445" spans="1:3">
      <c r="A445" s="4">
        <v>-86.5</v>
      </c>
      <c r="B445" s="1">
        <v>-11.98</v>
      </c>
      <c r="C445" s="1">
        <v>-5.15</v>
      </c>
    </row>
    <row r="446" spans="1:3">
      <c r="A446" s="4">
        <v>-86.1</v>
      </c>
      <c r="B446" s="1">
        <v>-11.9</v>
      </c>
      <c r="C446" s="1">
        <v>-5.2</v>
      </c>
    </row>
    <row r="447" spans="1:3">
      <c r="A447" s="4">
        <v>-85.7</v>
      </c>
      <c r="B447" s="1">
        <v>-11.84</v>
      </c>
      <c r="C447" s="1">
        <v>-5.0599999999999996</v>
      </c>
    </row>
    <row r="448" spans="1:3">
      <c r="A448" s="4">
        <v>-85.2</v>
      </c>
      <c r="B448" s="1">
        <v>-12.3</v>
      </c>
      <c r="C448" s="1">
        <v>-5.25</v>
      </c>
    </row>
    <row r="449" spans="1:3">
      <c r="A449" s="4">
        <v>-84.8</v>
      </c>
      <c r="B449" s="1">
        <v>-12.51</v>
      </c>
      <c r="C449" s="1">
        <v>-5.62</v>
      </c>
    </row>
    <row r="450" spans="1:3">
      <c r="A450" s="4">
        <v>-84.4</v>
      </c>
      <c r="B450" s="1">
        <v>-12.23</v>
      </c>
      <c r="C450" s="1">
        <v>-5.34</v>
      </c>
    </row>
    <row r="451" spans="1:3">
      <c r="A451" s="4">
        <v>-83.9</v>
      </c>
      <c r="B451" s="1">
        <v>-11.75</v>
      </c>
      <c r="C451" s="1">
        <v>-5.31</v>
      </c>
    </row>
    <row r="452" spans="1:3">
      <c r="A452" s="4">
        <v>-83.5</v>
      </c>
      <c r="B452" s="1">
        <v>-11.57</v>
      </c>
      <c r="C452" s="1">
        <v>-5.14</v>
      </c>
    </row>
    <row r="453" spans="1:3">
      <c r="A453" s="4">
        <v>-83</v>
      </c>
      <c r="B453" s="1">
        <v>-11.72</v>
      </c>
      <c r="C453" s="1">
        <v>-5</v>
      </c>
    </row>
    <row r="454" spans="1:3">
      <c r="A454" s="4">
        <v>-82.6</v>
      </c>
      <c r="B454" s="1">
        <v>-11.06</v>
      </c>
      <c r="C454" s="1">
        <v>-5.0599999999999996</v>
      </c>
    </row>
    <row r="455" spans="1:3">
      <c r="A455" s="4">
        <v>-82.2</v>
      </c>
      <c r="B455" s="1">
        <v>-11.53</v>
      </c>
      <c r="C455" s="1">
        <v>-5.22</v>
      </c>
    </row>
    <row r="456" spans="1:3">
      <c r="A456" s="4">
        <v>-81.7</v>
      </c>
      <c r="B456" s="1">
        <v>-12.01</v>
      </c>
      <c r="C456" s="1">
        <v>-5.54</v>
      </c>
    </row>
    <row r="457" spans="1:3">
      <c r="A457" s="4">
        <v>-81.3</v>
      </c>
      <c r="B457" s="1">
        <v>-11.26</v>
      </c>
      <c r="C457" s="1">
        <v>-5.41</v>
      </c>
    </row>
    <row r="458" spans="1:3">
      <c r="A458" s="4">
        <v>-80.900000000000006</v>
      </c>
      <c r="B458" s="1">
        <v>-11.34</v>
      </c>
      <c r="C458" s="1">
        <v>-5.0999999999999996</v>
      </c>
    </row>
    <row r="459" spans="1:3">
      <c r="A459" s="4">
        <v>-80.400000000000006</v>
      </c>
      <c r="B459" s="1">
        <v>-11.55</v>
      </c>
      <c r="C459" s="1">
        <v>-5.65</v>
      </c>
    </row>
    <row r="460" spans="1:3">
      <c r="A460" s="4">
        <v>-80</v>
      </c>
      <c r="B460" s="1">
        <v>-11.73</v>
      </c>
      <c r="C460" s="1">
        <v>-5.81</v>
      </c>
    </row>
    <row r="461" spans="1:3">
      <c r="A461" s="4">
        <v>-79.7</v>
      </c>
      <c r="B461" s="1">
        <v>-11.5</v>
      </c>
      <c r="C461" s="1">
        <v>-5.73</v>
      </c>
    </row>
    <row r="462" spans="1:3">
      <c r="A462" s="4">
        <v>-79.400000000000006</v>
      </c>
      <c r="B462" s="1">
        <v>-10.93</v>
      </c>
      <c r="C462" s="1">
        <v>-5.66</v>
      </c>
    </row>
    <row r="463" spans="1:3">
      <c r="A463" s="4">
        <v>-79.2</v>
      </c>
      <c r="B463" s="1">
        <v>-10.55</v>
      </c>
      <c r="C463" s="1">
        <v>-5.58</v>
      </c>
    </row>
    <row r="464" spans="1:3">
      <c r="A464" s="4">
        <v>-78.900000000000006</v>
      </c>
      <c r="B464" s="1">
        <v>-10.199999999999999</v>
      </c>
      <c r="C464" s="1">
        <v>-4.9800000000000004</v>
      </c>
    </row>
    <row r="465" spans="1:3">
      <c r="A465" s="4">
        <v>-78.599999999999994</v>
      </c>
      <c r="B465" s="1">
        <v>-9.91</v>
      </c>
      <c r="C465" s="1">
        <v>-5.2</v>
      </c>
    </row>
    <row r="466" spans="1:3">
      <c r="A466" s="4">
        <v>-78.3</v>
      </c>
      <c r="B466" s="1">
        <v>-9.6999999999999993</v>
      </c>
      <c r="C466" s="1">
        <v>-4.92</v>
      </c>
    </row>
    <row r="467" spans="1:3">
      <c r="A467" s="4">
        <v>-78.099999999999994</v>
      </c>
      <c r="B467" s="1">
        <v>-8.73</v>
      </c>
      <c r="C467" s="1">
        <v>-4.58</v>
      </c>
    </row>
    <row r="468" spans="1:3">
      <c r="A468" s="4">
        <v>-77.8</v>
      </c>
      <c r="B468" s="1">
        <v>-8.8699999999999992</v>
      </c>
      <c r="C468" s="1">
        <v>-4.63</v>
      </c>
    </row>
    <row r="469" spans="1:3">
      <c r="A469" s="4">
        <v>-77.5</v>
      </c>
      <c r="B469" s="1">
        <v>-8.9499999999999993</v>
      </c>
      <c r="C469" s="1">
        <v>-4.43</v>
      </c>
    </row>
    <row r="470" spans="1:3">
      <c r="A470" s="4">
        <v>-77.2</v>
      </c>
      <c r="B470" s="1">
        <v>-9.2899999999999991</v>
      </c>
      <c r="C470" s="1">
        <v>-4.24</v>
      </c>
    </row>
    <row r="471" spans="1:3">
      <c r="A471" s="4">
        <v>-76.900000000000006</v>
      </c>
      <c r="B471" s="1">
        <v>-9.41</v>
      </c>
      <c r="C471" s="1">
        <v>-4.37</v>
      </c>
    </row>
    <row r="472" spans="1:3">
      <c r="A472" s="4">
        <v>-76.7</v>
      </c>
      <c r="B472" s="1">
        <v>-9.6999999999999993</v>
      </c>
      <c r="C472" s="1">
        <v>-4.5199999999999996</v>
      </c>
    </row>
    <row r="473" spans="1:3">
      <c r="A473" s="4">
        <v>-76.400000000000006</v>
      </c>
      <c r="B473" s="1">
        <v>-9.65</v>
      </c>
      <c r="C473" s="1">
        <v>-4.63</v>
      </c>
    </row>
    <row r="474" spans="1:3">
      <c r="A474" s="4">
        <v>-76.099999999999994</v>
      </c>
      <c r="B474" s="1">
        <v>-9.2100000000000009</v>
      </c>
      <c r="C474" s="1">
        <v>-4.5199999999999996</v>
      </c>
    </row>
    <row r="475" spans="1:3">
      <c r="A475" s="4">
        <v>-75.8</v>
      </c>
      <c r="B475" s="1">
        <v>-9.34</v>
      </c>
      <c r="C475" s="1">
        <v>-4.6500000000000004</v>
      </c>
    </row>
    <row r="476" spans="1:3">
      <c r="A476" s="4">
        <v>-75.599999999999994</v>
      </c>
      <c r="B476" s="1">
        <v>-8.52</v>
      </c>
      <c r="C476" s="1">
        <v>-4.6500000000000004</v>
      </c>
    </row>
    <row r="477" spans="1:3">
      <c r="A477" s="4">
        <v>-75.3</v>
      </c>
      <c r="B477" s="1">
        <v>-9.31</v>
      </c>
      <c r="C477" s="1">
        <v>-4.76</v>
      </c>
    </row>
    <row r="478" spans="1:3">
      <c r="A478" s="4">
        <v>-75</v>
      </c>
      <c r="B478" s="1">
        <v>-8.99</v>
      </c>
      <c r="C478" s="1">
        <v>-4.66</v>
      </c>
    </row>
    <row r="479" spans="1:3">
      <c r="A479" s="4">
        <v>-74.900000000000006</v>
      </c>
      <c r="B479" s="1">
        <v>-9.4499999999999993</v>
      </c>
      <c r="C479" s="1">
        <v>-4.68</v>
      </c>
    </row>
    <row r="480" spans="1:3">
      <c r="A480" s="4">
        <v>-74.745000000000005</v>
      </c>
      <c r="B480" s="1">
        <v>-11.85</v>
      </c>
      <c r="C480" s="1">
        <v>-4.09</v>
      </c>
    </row>
    <row r="481" spans="1:3">
      <c r="A481" s="4">
        <v>-74.709999999999994</v>
      </c>
      <c r="B481" s="1">
        <v>-11.77</v>
      </c>
      <c r="C481" s="1">
        <v>-4.22</v>
      </c>
    </row>
    <row r="482" spans="1:3">
      <c r="A482" s="4">
        <v>-74.680000000000007</v>
      </c>
      <c r="B482" s="1">
        <v>-11.85</v>
      </c>
      <c r="C482" s="1">
        <v>-4.33</v>
      </c>
    </row>
    <row r="483" spans="1:3">
      <c r="A483" s="4">
        <v>-74.644999999999996</v>
      </c>
      <c r="B483" s="1">
        <v>-11.92</v>
      </c>
      <c r="C483" s="1">
        <v>-4.4400000000000004</v>
      </c>
    </row>
    <row r="484" spans="1:3">
      <c r="A484" s="4">
        <v>-74.61</v>
      </c>
      <c r="B484" s="1">
        <v>-11.59</v>
      </c>
      <c r="C484" s="1">
        <v>-4.38</v>
      </c>
    </row>
    <row r="485" spans="1:3">
      <c r="A485" s="4">
        <v>-74.58</v>
      </c>
      <c r="B485" s="1">
        <v>-11.89</v>
      </c>
      <c r="C485" s="1">
        <v>-4.4400000000000004</v>
      </c>
    </row>
    <row r="486" spans="1:3">
      <c r="A486" s="4">
        <v>-74.545000000000002</v>
      </c>
      <c r="B486" s="1">
        <v>-11.73</v>
      </c>
      <c r="C486" s="1">
        <v>-4.3</v>
      </c>
    </row>
    <row r="487" spans="1:3">
      <c r="A487" s="4">
        <v>-74.510000000000005</v>
      </c>
      <c r="B487" s="1">
        <v>-11.8</v>
      </c>
      <c r="C487" s="1">
        <v>-4.1399999999999997</v>
      </c>
    </row>
    <row r="488" spans="1:3">
      <c r="A488" s="4">
        <v>-74.48</v>
      </c>
      <c r="B488" s="1">
        <v>-11.37</v>
      </c>
      <c r="C488" s="1">
        <v>-4.22</v>
      </c>
    </row>
    <row r="489" spans="1:3">
      <c r="A489" s="4">
        <v>-74.45</v>
      </c>
      <c r="B489" s="1">
        <v>-11.56</v>
      </c>
      <c r="C489" s="1">
        <v>-3.9</v>
      </c>
    </row>
    <row r="490" spans="1:3">
      <c r="A490" s="4">
        <v>-74.424999999999997</v>
      </c>
      <c r="B490" s="1">
        <v>-11.45</v>
      </c>
      <c r="C490" s="1">
        <v>-3.99</v>
      </c>
    </row>
    <row r="491" spans="1:3">
      <c r="A491" s="4">
        <v>-74.38</v>
      </c>
      <c r="B491" s="1">
        <v>-11.61</v>
      </c>
      <c r="C491" s="1">
        <v>-3.97</v>
      </c>
    </row>
    <row r="492" spans="1:3">
      <c r="A492" s="4">
        <v>-74.349999999999994</v>
      </c>
      <c r="B492" s="1">
        <v>-11.28</v>
      </c>
      <c r="C492" s="1">
        <v>-3.77</v>
      </c>
    </row>
    <row r="493" spans="1:3">
      <c r="A493" s="4">
        <v>-74.319999999999993</v>
      </c>
      <c r="B493" s="1">
        <v>-11.31</v>
      </c>
      <c r="C493" s="1">
        <v>-3.77</v>
      </c>
    </row>
    <row r="494" spans="1:3">
      <c r="A494" s="4">
        <v>-74.28</v>
      </c>
      <c r="B494" s="1">
        <v>-11.03</v>
      </c>
      <c r="C494" s="1">
        <v>-3.76</v>
      </c>
    </row>
    <row r="495" spans="1:3">
      <c r="A495" s="4">
        <v>-74.25</v>
      </c>
      <c r="B495" s="1">
        <v>-11.03</v>
      </c>
      <c r="C495" s="1">
        <v>-3.8</v>
      </c>
    </row>
    <row r="496" spans="1:3">
      <c r="A496" s="4">
        <v>-74.22</v>
      </c>
      <c r="B496" s="1">
        <v>-11.02</v>
      </c>
      <c r="C496" s="1">
        <v>-3.83</v>
      </c>
    </row>
    <row r="497" spans="1:3">
      <c r="A497" s="4">
        <v>-74.180000000000007</v>
      </c>
      <c r="B497" s="1">
        <v>-11.31</v>
      </c>
      <c r="C497" s="1">
        <v>-3.77</v>
      </c>
    </row>
    <row r="498" spans="1:3">
      <c r="A498" s="4">
        <v>-74.150000000000006</v>
      </c>
      <c r="B498" s="1">
        <v>-11.36</v>
      </c>
      <c r="C498" s="1">
        <v>-3.85</v>
      </c>
    </row>
    <row r="499" spans="1:3">
      <c r="A499" s="4">
        <v>-74.12</v>
      </c>
      <c r="B499" s="1">
        <v>-11.45</v>
      </c>
      <c r="C499" s="1">
        <v>-3.8</v>
      </c>
    </row>
    <row r="500" spans="1:3">
      <c r="A500" s="4">
        <v>-74.084999999999994</v>
      </c>
      <c r="B500" s="1">
        <v>-11.42</v>
      </c>
      <c r="C500" s="1">
        <v>-3.82</v>
      </c>
    </row>
    <row r="501" spans="1:3">
      <c r="A501" s="4">
        <v>-74.05</v>
      </c>
      <c r="B501" s="1">
        <v>-11.52</v>
      </c>
      <c r="C501" s="1">
        <v>-3.91</v>
      </c>
    </row>
    <row r="502" spans="1:3">
      <c r="A502" s="4">
        <v>-74.02</v>
      </c>
      <c r="B502" s="1">
        <v>-11.4</v>
      </c>
      <c r="C502" s="1">
        <v>-3.83</v>
      </c>
    </row>
    <row r="503" spans="1:3">
      <c r="A503" s="4">
        <v>-73.984999999999999</v>
      </c>
      <c r="B503" s="1">
        <v>-11.13</v>
      </c>
      <c r="C503" s="1">
        <v>-3.81</v>
      </c>
    </row>
    <row r="504" spans="1:3">
      <c r="A504" s="4">
        <v>-73.95</v>
      </c>
      <c r="B504" s="1">
        <v>-11.23</v>
      </c>
      <c r="C504" s="1">
        <v>-3.85</v>
      </c>
    </row>
    <row r="505" spans="1:3">
      <c r="A505" s="4">
        <v>-73.92</v>
      </c>
      <c r="B505" s="1">
        <v>-11.3</v>
      </c>
      <c r="C505" s="1">
        <v>-3.91</v>
      </c>
    </row>
    <row r="506" spans="1:3">
      <c r="A506" s="4">
        <v>-73.89</v>
      </c>
      <c r="B506" s="1">
        <v>-11.31</v>
      </c>
      <c r="C506" s="1">
        <v>-3.97</v>
      </c>
    </row>
    <row r="507" spans="1:3">
      <c r="A507" s="4">
        <v>-73.849999999999994</v>
      </c>
      <c r="B507" s="1">
        <v>-11.12</v>
      </c>
      <c r="C507" s="1">
        <v>-3.88</v>
      </c>
    </row>
    <row r="508" spans="1:3">
      <c r="A508" s="4">
        <v>-73.819999999999993</v>
      </c>
      <c r="B508" s="1">
        <v>-11.43</v>
      </c>
      <c r="C508" s="1">
        <v>-4.09</v>
      </c>
    </row>
    <row r="509" spans="1:3">
      <c r="A509" s="4">
        <v>-73.790000000000006</v>
      </c>
      <c r="B509" s="1">
        <v>-11.29</v>
      </c>
      <c r="C509" s="1">
        <v>-3.91</v>
      </c>
    </row>
    <row r="510" spans="1:3">
      <c r="A510" s="4">
        <v>-73.754999999999995</v>
      </c>
      <c r="B510" s="1">
        <v>-11.39</v>
      </c>
      <c r="C510" s="1">
        <v>-3.92</v>
      </c>
    </row>
    <row r="511" spans="1:3">
      <c r="A511" s="4">
        <v>-73.72</v>
      </c>
      <c r="B511" s="1">
        <v>-11.35</v>
      </c>
      <c r="C511" s="1">
        <v>-4.09</v>
      </c>
    </row>
    <row r="512" spans="1:3">
      <c r="A512" s="4">
        <v>-73.69</v>
      </c>
      <c r="B512" s="1">
        <v>-11.36</v>
      </c>
      <c r="C512" s="1">
        <v>-4.2</v>
      </c>
    </row>
    <row r="513" spans="1:3">
      <c r="A513" s="4">
        <v>-73.655000000000001</v>
      </c>
      <c r="B513" s="1">
        <v>-11.3</v>
      </c>
      <c r="C513" s="1">
        <v>-4.12</v>
      </c>
    </row>
    <row r="514" spans="1:3">
      <c r="A514" s="4">
        <v>-73.62</v>
      </c>
      <c r="B514" s="1">
        <v>-11.13</v>
      </c>
      <c r="C514" s="1">
        <v>-4.22</v>
      </c>
    </row>
    <row r="515" spans="1:3">
      <c r="A515" s="4">
        <v>-73.59</v>
      </c>
      <c r="B515" s="1">
        <v>-11.22</v>
      </c>
      <c r="C515" s="1">
        <v>-3.99</v>
      </c>
    </row>
    <row r="516" spans="1:3">
      <c r="A516" s="4">
        <v>-73.555000000000007</v>
      </c>
      <c r="B516" s="1">
        <v>-11.3</v>
      </c>
      <c r="C516" s="1">
        <v>-4.09</v>
      </c>
    </row>
    <row r="517" spans="1:3">
      <c r="A517" s="4">
        <v>-73.52</v>
      </c>
      <c r="B517" s="1">
        <v>-11.11</v>
      </c>
      <c r="C517" s="1">
        <v>-3.96</v>
      </c>
    </row>
    <row r="518" spans="1:3">
      <c r="A518" s="4">
        <v>-73.489999999999995</v>
      </c>
      <c r="B518" s="1">
        <v>-11.34</v>
      </c>
      <c r="C518" s="1">
        <v>-3.74</v>
      </c>
    </row>
    <row r="519" spans="1:3">
      <c r="A519" s="4">
        <v>-73.459999999999994</v>
      </c>
      <c r="B519" s="1">
        <v>-11.5</v>
      </c>
      <c r="C519" s="1">
        <v>-4.12</v>
      </c>
    </row>
    <row r="520" spans="1:3">
      <c r="A520" s="4">
        <v>-73.424999999999997</v>
      </c>
      <c r="B520" s="1">
        <v>-11.35</v>
      </c>
      <c r="C520" s="1">
        <v>-4</v>
      </c>
    </row>
    <row r="521" spans="1:3">
      <c r="A521" s="4">
        <v>-73.39</v>
      </c>
      <c r="B521" s="1">
        <v>-11.59</v>
      </c>
      <c r="C521" s="1">
        <v>-3.92</v>
      </c>
    </row>
    <row r="522" spans="1:3">
      <c r="A522" s="4">
        <v>-73.36</v>
      </c>
      <c r="B522" s="1">
        <v>-11.62</v>
      </c>
      <c r="C522" s="1">
        <v>-3.99</v>
      </c>
    </row>
    <row r="523" spans="1:3">
      <c r="A523" s="4">
        <v>-73.325000000000003</v>
      </c>
      <c r="B523" s="1">
        <v>-11.57</v>
      </c>
      <c r="C523" s="1">
        <v>-3.96</v>
      </c>
    </row>
    <row r="524" spans="1:3">
      <c r="A524" s="4">
        <v>-73.290000000000006</v>
      </c>
      <c r="B524" s="1">
        <v>-11.59</v>
      </c>
      <c r="C524" s="1">
        <v>-4.04</v>
      </c>
    </row>
    <row r="525" spans="1:3">
      <c r="A525" s="4">
        <v>-73.260000000000005</v>
      </c>
      <c r="B525" s="1">
        <v>-11.59</v>
      </c>
      <c r="C525" s="1">
        <v>-4.03</v>
      </c>
    </row>
    <row r="526" spans="1:3">
      <c r="A526" s="4">
        <v>-73.23</v>
      </c>
      <c r="B526" s="1">
        <v>-11.34</v>
      </c>
      <c r="C526" s="1">
        <v>-4.03</v>
      </c>
    </row>
    <row r="527" spans="1:3">
      <c r="A527" s="4">
        <v>-73.194999999999993</v>
      </c>
      <c r="B527" s="1">
        <v>-11.45</v>
      </c>
      <c r="C527" s="1">
        <v>-3.92</v>
      </c>
    </row>
    <row r="528" spans="1:3">
      <c r="A528" s="4">
        <v>-73.16</v>
      </c>
      <c r="B528" s="1">
        <v>-11.22</v>
      </c>
      <c r="C528" s="1">
        <v>-3.86</v>
      </c>
    </row>
    <row r="529" spans="1:3">
      <c r="A529" s="4">
        <v>-73.13</v>
      </c>
      <c r="B529" s="1">
        <v>-11.17</v>
      </c>
      <c r="C529" s="1">
        <v>-3.77</v>
      </c>
    </row>
    <row r="530" spans="1:3">
      <c r="A530" s="4">
        <v>-73.094999999999999</v>
      </c>
      <c r="B530" s="1">
        <v>-10.76</v>
      </c>
      <c r="C530" s="1">
        <v>-3.59</v>
      </c>
    </row>
    <row r="531" spans="1:3">
      <c r="A531" s="4">
        <v>-73.06</v>
      </c>
      <c r="B531" s="1">
        <v>-10.86</v>
      </c>
      <c r="C531" s="1">
        <v>-3.68</v>
      </c>
    </row>
    <row r="532" spans="1:3">
      <c r="A532" s="4">
        <v>-73.03</v>
      </c>
      <c r="B532" s="1">
        <v>-10.67</v>
      </c>
      <c r="C532" s="1">
        <v>-3.76</v>
      </c>
    </row>
    <row r="533" spans="1:3">
      <c r="A533" s="4">
        <v>-72.995000000000005</v>
      </c>
      <c r="B533" s="1">
        <v>-11.03</v>
      </c>
      <c r="C533" s="1">
        <v>-4.0599999999999996</v>
      </c>
    </row>
    <row r="534" spans="1:3">
      <c r="A534" s="4">
        <v>-72.959999999999994</v>
      </c>
      <c r="B534" s="1">
        <v>-10.89</v>
      </c>
      <c r="C534" s="1">
        <v>-3.82</v>
      </c>
    </row>
    <row r="535" spans="1:3">
      <c r="A535" s="4">
        <v>-72.930000000000007</v>
      </c>
      <c r="B535" s="1">
        <v>-10.86</v>
      </c>
      <c r="C535" s="1">
        <v>-3.72</v>
      </c>
    </row>
    <row r="536" spans="1:3">
      <c r="A536" s="4">
        <v>-72.897000000000006</v>
      </c>
      <c r="B536" s="1">
        <v>-10.63</v>
      </c>
      <c r="C536" s="1">
        <v>-3.49</v>
      </c>
    </row>
    <row r="537" spans="1:3">
      <c r="A537" s="4">
        <v>-72.86</v>
      </c>
      <c r="B537" s="1">
        <v>-10.67</v>
      </c>
      <c r="C537" s="1">
        <v>-3.57</v>
      </c>
    </row>
    <row r="538" spans="1:3">
      <c r="A538" s="4">
        <v>-72.83</v>
      </c>
      <c r="B538" s="1">
        <v>-10.4</v>
      </c>
      <c r="C538" s="1">
        <v>-3.64</v>
      </c>
    </row>
    <row r="539" spans="1:3">
      <c r="A539" s="4">
        <v>-72.8</v>
      </c>
      <c r="B539" s="1">
        <v>-10.7</v>
      </c>
      <c r="C539" s="1">
        <v>-3.66</v>
      </c>
    </row>
    <row r="540" spans="1:3">
      <c r="A540" s="4">
        <v>-72.765000000000001</v>
      </c>
      <c r="B540" s="1">
        <v>-11.15</v>
      </c>
      <c r="C540" s="1">
        <v>-3.8</v>
      </c>
    </row>
    <row r="541" spans="1:3">
      <c r="A541" s="4">
        <v>-72.73</v>
      </c>
      <c r="B541" s="1">
        <v>-10.81</v>
      </c>
      <c r="C541" s="1">
        <v>-3.84</v>
      </c>
    </row>
    <row r="542" spans="1:3">
      <c r="A542" s="4">
        <v>-72.7</v>
      </c>
      <c r="B542" s="1">
        <v>-11.02</v>
      </c>
      <c r="C542" s="1">
        <v>-4.2</v>
      </c>
    </row>
    <row r="543" spans="1:3">
      <c r="A543" s="4">
        <v>-72.67</v>
      </c>
      <c r="B543" s="1">
        <v>-10.34</v>
      </c>
      <c r="C543" s="1">
        <v>-3.8</v>
      </c>
    </row>
    <row r="544" spans="1:3">
      <c r="A544" s="4">
        <v>-72.63</v>
      </c>
      <c r="B544" s="1">
        <v>-10.99</v>
      </c>
      <c r="C544" s="1">
        <v>-4.5199999999999996</v>
      </c>
    </row>
    <row r="545" spans="1:3">
      <c r="A545" s="4">
        <v>-72.599999999999994</v>
      </c>
      <c r="B545" s="1">
        <v>-11.19</v>
      </c>
      <c r="C545" s="1">
        <v>-4.82</v>
      </c>
    </row>
    <row r="546" spans="1:3">
      <c r="A546" s="4">
        <v>-72.56</v>
      </c>
      <c r="B546" s="1">
        <v>-11.06</v>
      </c>
      <c r="C546" s="1">
        <v>-4.7</v>
      </c>
    </row>
    <row r="547" spans="1:3">
      <c r="A547" s="4">
        <v>-72.435000000000002</v>
      </c>
      <c r="B547" s="1">
        <v>-10.98</v>
      </c>
      <c r="C547" s="1">
        <v>-4.2699999999999996</v>
      </c>
    </row>
    <row r="548" spans="1:3">
      <c r="A548" s="4">
        <v>-72.400000000000006</v>
      </c>
      <c r="B548" s="1">
        <v>-11.15</v>
      </c>
      <c r="C548" s="1">
        <v>-4.47</v>
      </c>
    </row>
    <row r="549" spans="1:3">
      <c r="A549" s="4">
        <v>-72.37</v>
      </c>
      <c r="B549" s="1">
        <v>-11.13</v>
      </c>
      <c r="C549" s="1">
        <v>-4.38</v>
      </c>
    </row>
    <row r="550" spans="1:3">
      <c r="A550" s="4">
        <v>-72.334999999999994</v>
      </c>
      <c r="B550" s="1">
        <v>-11.16</v>
      </c>
      <c r="C550" s="1">
        <v>-4.41</v>
      </c>
    </row>
    <row r="551" spans="1:3">
      <c r="A551" s="4">
        <v>-72.3</v>
      </c>
      <c r="B551" s="1">
        <v>-11.4</v>
      </c>
      <c r="C551" s="1">
        <v>-4.5999999999999996</v>
      </c>
    </row>
    <row r="552" spans="1:3">
      <c r="A552" s="4">
        <v>-72.27</v>
      </c>
      <c r="B552" s="1">
        <v>-11.25</v>
      </c>
      <c r="C552" s="1">
        <v>-4.38</v>
      </c>
    </row>
    <row r="553" spans="1:3">
      <c r="A553" s="4">
        <v>-72.236999999999995</v>
      </c>
      <c r="B553" s="1">
        <v>-11.17</v>
      </c>
      <c r="C553" s="1">
        <v>-4.45</v>
      </c>
    </row>
    <row r="554" spans="1:3">
      <c r="A554" s="4">
        <v>-72.2</v>
      </c>
      <c r="B554" s="1">
        <v>-11.65</v>
      </c>
      <c r="C554" s="1">
        <v>-4.38</v>
      </c>
    </row>
    <row r="555" spans="1:3">
      <c r="A555" s="4">
        <v>-72.17</v>
      </c>
      <c r="B555" s="1">
        <v>-11.42</v>
      </c>
      <c r="C555" s="1">
        <v>-4.3099999999999996</v>
      </c>
    </row>
    <row r="556" spans="1:3">
      <c r="A556" s="4">
        <v>-72.14</v>
      </c>
      <c r="B556" s="1">
        <v>-11.45</v>
      </c>
      <c r="C556" s="1">
        <v>-4.2699999999999996</v>
      </c>
    </row>
    <row r="557" spans="1:3">
      <c r="A557" s="4">
        <v>-72.105000000000004</v>
      </c>
      <c r="B557" s="1">
        <v>-11.31</v>
      </c>
      <c r="C557" s="1">
        <v>-4.4400000000000004</v>
      </c>
    </row>
    <row r="558" spans="1:3">
      <c r="A558" s="4">
        <v>-72.069999999999993</v>
      </c>
      <c r="B558" s="1">
        <v>-11.28</v>
      </c>
      <c r="C558" s="1">
        <v>-4.21</v>
      </c>
    </row>
    <row r="559" spans="1:3">
      <c r="A559" s="4">
        <v>-72.040000000000006</v>
      </c>
      <c r="B559" s="1">
        <v>-11.24</v>
      </c>
      <c r="C559" s="1">
        <v>-4.28</v>
      </c>
    </row>
    <row r="560" spans="1:3">
      <c r="A560" s="4">
        <v>-72.010000000000005</v>
      </c>
      <c r="B560" s="1">
        <v>-11.55</v>
      </c>
      <c r="C560" s="1">
        <v>-3.89</v>
      </c>
    </row>
    <row r="561" spans="1:3">
      <c r="A561" s="4">
        <v>-71.97</v>
      </c>
      <c r="B561" s="1">
        <v>-11.5</v>
      </c>
      <c r="C561" s="1">
        <v>-3.91</v>
      </c>
    </row>
    <row r="562" spans="1:3">
      <c r="A562" s="4">
        <v>-71.94</v>
      </c>
      <c r="B562" s="1">
        <v>-11.61</v>
      </c>
      <c r="C562" s="1">
        <v>-3.7</v>
      </c>
    </row>
    <row r="563" spans="1:3">
      <c r="A563" s="4">
        <v>-71.91</v>
      </c>
      <c r="B563" s="1">
        <v>-11.72</v>
      </c>
      <c r="C563" s="1">
        <v>-3.82</v>
      </c>
    </row>
    <row r="564" spans="1:3">
      <c r="A564" s="4">
        <v>-71.87</v>
      </c>
      <c r="B564" s="1">
        <v>-11.58</v>
      </c>
      <c r="C564" s="1">
        <v>-3.91</v>
      </c>
    </row>
    <row r="565" spans="1:3">
      <c r="A565" s="4">
        <v>-71.84</v>
      </c>
      <c r="B565" s="1">
        <v>-10.95</v>
      </c>
      <c r="C565" s="1">
        <v>-3.67</v>
      </c>
    </row>
    <row r="566" spans="1:3">
      <c r="A566" s="4">
        <v>-71.81</v>
      </c>
      <c r="B566" s="1">
        <v>-11.23</v>
      </c>
      <c r="C566" s="1">
        <v>-3.66</v>
      </c>
    </row>
    <row r="567" spans="1:3">
      <c r="A567" s="4">
        <v>-71.775000000000006</v>
      </c>
      <c r="B567" s="1">
        <v>-10.7</v>
      </c>
      <c r="C567" s="1">
        <v>-3.65</v>
      </c>
    </row>
    <row r="568" spans="1:3">
      <c r="A568" s="4">
        <v>-71.739999999999995</v>
      </c>
      <c r="B568" s="1">
        <v>-10.65</v>
      </c>
      <c r="C568" s="1">
        <v>-3.54</v>
      </c>
    </row>
    <row r="569" spans="1:3">
      <c r="A569" s="4">
        <v>-71.709999999999994</v>
      </c>
      <c r="B569" s="1">
        <v>-10.57</v>
      </c>
      <c r="C569" s="1">
        <v>-3.51</v>
      </c>
    </row>
    <row r="570" spans="1:3">
      <c r="A570" s="4">
        <v>-71.674999999999997</v>
      </c>
      <c r="B570" s="1">
        <v>-10.68</v>
      </c>
      <c r="C570" s="1">
        <v>-3.4</v>
      </c>
    </row>
    <row r="571" spans="1:3">
      <c r="A571" s="4">
        <v>-71.64</v>
      </c>
      <c r="B571" s="1">
        <v>-10.61</v>
      </c>
      <c r="C571" s="1">
        <v>-3.23</v>
      </c>
    </row>
    <row r="572" spans="1:3">
      <c r="A572" s="4">
        <v>-71.61</v>
      </c>
      <c r="B572" s="1">
        <v>-10.56</v>
      </c>
      <c r="C572" s="1">
        <v>-3.63</v>
      </c>
    </row>
    <row r="573" spans="1:3">
      <c r="A573" s="4">
        <v>-71.5</v>
      </c>
      <c r="B573" s="1">
        <v>-11.28</v>
      </c>
      <c r="C573" s="1">
        <v>-3.98</v>
      </c>
    </row>
    <row r="574" spans="1:3">
      <c r="A574" s="4">
        <v>-71.400000000000006</v>
      </c>
      <c r="B574" s="1">
        <v>-11.37</v>
      </c>
      <c r="C574" s="1">
        <v>-4.17</v>
      </c>
    </row>
    <row r="575" spans="1:3">
      <c r="A575" s="4">
        <v>-71.3</v>
      </c>
      <c r="B575" s="1">
        <v>-10.96</v>
      </c>
      <c r="C575" s="1">
        <v>-4.25</v>
      </c>
    </row>
    <row r="576" spans="1:3">
      <c r="A576" s="4">
        <v>-71.2</v>
      </c>
      <c r="B576" s="1">
        <v>-10.94</v>
      </c>
      <c r="C576" s="1">
        <v>-3.77</v>
      </c>
    </row>
    <row r="577" spans="1:3">
      <c r="A577" s="4">
        <v>-71.099999999999994</v>
      </c>
      <c r="B577" s="1">
        <v>-11.05</v>
      </c>
      <c r="C577" s="1">
        <v>-3.56</v>
      </c>
    </row>
    <row r="578" spans="1:3">
      <c r="A578" s="4">
        <v>-71</v>
      </c>
      <c r="B578" s="1">
        <v>-11.11</v>
      </c>
      <c r="C578" s="1">
        <v>-3.8</v>
      </c>
    </row>
    <row r="579" spans="1:3">
      <c r="A579" s="4">
        <v>-70.900000000000006</v>
      </c>
      <c r="B579" s="1">
        <v>-10.99</v>
      </c>
      <c r="C579" s="1">
        <v>-3.78</v>
      </c>
    </row>
    <row r="580" spans="1:3">
      <c r="A580" s="4">
        <v>-70.8</v>
      </c>
      <c r="B580" s="1">
        <v>-11.36</v>
      </c>
      <c r="C580" s="1">
        <v>-3.81</v>
      </c>
    </row>
    <row r="581" spans="1:3">
      <c r="A581" s="4">
        <v>-70.7</v>
      </c>
      <c r="B581" s="1">
        <v>-11.64</v>
      </c>
      <c r="C581" s="1">
        <v>-4.12</v>
      </c>
    </row>
    <row r="582" spans="1:3">
      <c r="A582" s="4">
        <v>-70.55</v>
      </c>
      <c r="B582" s="1">
        <v>-11.63</v>
      </c>
      <c r="C582" s="1">
        <v>-4.1900000000000004</v>
      </c>
    </row>
    <row r="583" spans="1:3">
      <c r="A583" s="4">
        <v>-70.400000000000006</v>
      </c>
      <c r="B583" s="1">
        <v>-11.64</v>
      </c>
      <c r="C583" s="1">
        <v>-3.86</v>
      </c>
    </row>
    <row r="584" spans="1:3">
      <c r="A584" s="4">
        <v>-70.3</v>
      </c>
      <c r="B584" s="1">
        <v>-10.44</v>
      </c>
      <c r="C584" s="1">
        <v>-3.75</v>
      </c>
    </row>
    <row r="585" spans="1:3">
      <c r="A585" s="4">
        <v>-70.2</v>
      </c>
      <c r="B585" s="1">
        <v>-10.57</v>
      </c>
      <c r="C585" s="1">
        <v>-3.68</v>
      </c>
    </row>
    <row r="586" spans="1:3">
      <c r="A586" s="4">
        <v>-70.099999999999994</v>
      </c>
      <c r="B586" s="1">
        <v>-10.83</v>
      </c>
      <c r="C586" s="1">
        <v>-3.23</v>
      </c>
    </row>
    <row r="587" spans="1:3">
      <c r="A587" s="4">
        <v>-70</v>
      </c>
      <c r="B587" s="1">
        <v>-10.79</v>
      </c>
      <c r="C587" s="1">
        <v>-3.39</v>
      </c>
    </row>
    <row r="588" spans="1:3">
      <c r="A588" s="4">
        <v>-69.7</v>
      </c>
      <c r="B588" s="1">
        <v>-10.62</v>
      </c>
      <c r="C588" s="1">
        <v>-3.35</v>
      </c>
    </row>
    <row r="589" spans="1:3">
      <c r="A589" s="4">
        <v>-69.400000000000006</v>
      </c>
      <c r="B589" s="1">
        <v>-10.53</v>
      </c>
      <c r="C589" s="1">
        <v>-3.45</v>
      </c>
    </row>
    <row r="590" spans="1:3">
      <c r="A590" s="4">
        <v>-69.099999999999994</v>
      </c>
      <c r="B590" s="1">
        <v>-10.43</v>
      </c>
      <c r="C590" s="1">
        <v>-3.32</v>
      </c>
    </row>
    <row r="591" spans="1:3">
      <c r="A591" s="4">
        <v>-68.8</v>
      </c>
      <c r="B591" s="1">
        <v>-10.6</v>
      </c>
      <c r="C591" s="1">
        <v>-3.46</v>
      </c>
    </row>
    <row r="592" spans="1:3">
      <c r="A592" s="4">
        <v>-68.5</v>
      </c>
      <c r="B592" s="1">
        <v>-10.25</v>
      </c>
      <c r="C592" s="1">
        <v>-3.38</v>
      </c>
    </row>
    <row r="593" spans="1:3">
      <c r="A593" s="4">
        <v>-68.2</v>
      </c>
      <c r="B593" s="1">
        <v>-9.65</v>
      </c>
      <c r="C593" s="1">
        <v>-3.45</v>
      </c>
    </row>
    <row r="594" spans="1:3">
      <c r="A594" s="4">
        <v>-67.900000000000006</v>
      </c>
      <c r="B594" s="1">
        <v>-10.17</v>
      </c>
      <c r="C594" s="1">
        <v>-3.48</v>
      </c>
    </row>
    <row r="595" spans="1:3">
      <c r="A595" s="4">
        <v>-67.599999999999994</v>
      </c>
      <c r="B595" s="1">
        <v>-10.27</v>
      </c>
      <c r="C595" s="1">
        <v>-3.41</v>
      </c>
    </row>
    <row r="596" spans="1:3">
      <c r="A596" s="4">
        <v>-67.3</v>
      </c>
      <c r="B596" s="1">
        <v>-10.09</v>
      </c>
      <c r="C596" s="1">
        <v>-3.43</v>
      </c>
    </row>
    <row r="597" spans="1:3">
      <c r="A597" s="4">
        <v>-67.099999999999994</v>
      </c>
      <c r="B597" s="1">
        <v>-9.89</v>
      </c>
      <c r="C597" s="1">
        <v>-3.17</v>
      </c>
    </row>
    <row r="598" spans="1:3">
      <c r="A598" s="4">
        <v>-66.8</v>
      </c>
      <c r="B598" s="1">
        <v>-10.73</v>
      </c>
      <c r="C598" s="1">
        <v>-3.43</v>
      </c>
    </row>
    <row r="599" spans="1:3">
      <c r="A599" s="4">
        <v>-66.5</v>
      </c>
      <c r="B599" s="1">
        <v>-10.26</v>
      </c>
      <c r="C599" s="1">
        <v>-2.97</v>
      </c>
    </row>
    <row r="600" spans="1:3">
      <c r="A600" s="4">
        <v>-66.2</v>
      </c>
      <c r="B600" s="1">
        <v>-10.42</v>
      </c>
      <c r="C600" s="1">
        <v>-3.11</v>
      </c>
    </row>
    <row r="601" spans="1:3">
      <c r="A601" s="4">
        <v>-65.900000000000006</v>
      </c>
      <c r="B601" s="1">
        <v>-10.47</v>
      </c>
      <c r="C601" s="1">
        <v>-3.19</v>
      </c>
    </row>
    <row r="602" spans="1:3">
      <c r="A602" s="4">
        <v>-65.5</v>
      </c>
      <c r="B602" s="1">
        <v>-10.52</v>
      </c>
      <c r="C602" s="1">
        <v>-3.12</v>
      </c>
    </row>
    <row r="603" spans="1:3">
      <c r="A603" s="4">
        <v>-65.3</v>
      </c>
      <c r="B603" s="1">
        <v>-10.52</v>
      </c>
      <c r="C603" s="1">
        <v>-3.24</v>
      </c>
    </row>
    <row r="604" spans="1:3">
      <c r="A604" s="4">
        <v>-64.84</v>
      </c>
      <c r="B604" s="1">
        <v>-10.7</v>
      </c>
      <c r="C604" s="1">
        <v>-4.12</v>
      </c>
    </row>
    <row r="605" spans="1:3">
      <c r="A605" s="4">
        <v>-64.7</v>
      </c>
      <c r="B605" s="1">
        <v>-10.56</v>
      </c>
      <c r="C605" s="1">
        <v>-3.24</v>
      </c>
    </row>
    <row r="606" spans="1:3">
      <c r="A606" s="4">
        <v>-64.52</v>
      </c>
      <c r="B606" s="1">
        <v>-10.65</v>
      </c>
      <c r="C606" s="1">
        <v>-3.95</v>
      </c>
    </row>
    <row r="607" spans="1:3">
      <c r="A607" s="4">
        <v>-64.2</v>
      </c>
      <c r="B607" s="1">
        <v>-10.98</v>
      </c>
      <c r="C607" s="1">
        <v>-3.52</v>
      </c>
    </row>
    <row r="608" spans="1:3">
      <c r="A608" s="4">
        <v>-63.88</v>
      </c>
      <c r="B608" s="1">
        <v>-10.15</v>
      </c>
      <c r="C608" s="1">
        <v>-3.38</v>
      </c>
    </row>
    <row r="609" spans="1:3">
      <c r="A609" s="4">
        <v>-63.56</v>
      </c>
      <c r="B609" s="1">
        <v>-10.93</v>
      </c>
      <c r="C609" s="1">
        <v>-3.56</v>
      </c>
    </row>
    <row r="610" spans="1:3">
      <c r="A610" s="4">
        <v>-63.24</v>
      </c>
      <c r="B610" s="1">
        <v>-10.92</v>
      </c>
      <c r="C610" s="1">
        <v>-3.75</v>
      </c>
    </row>
    <row r="611" spans="1:3">
      <c r="A611" s="4">
        <v>-62.92</v>
      </c>
      <c r="B611" s="1">
        <v>-10.72</v>
      </c>
      <c r="C611" s="1">
        <v>-3.51</v>
      </c>
    </row>
    <row r="612" spans="1:3">
      <c r="A612" s="4">
        <v>-62.6</v>
      </c>
      <c r="B612" s="1">
        <v>-10.6</v>
      </c>
      <c r="C612" s="1">
        <v>-3.79</v>
      </c>
    </row>
    <row r="613" spans="1:3">
      <c r="A613" s="4">
        <v>-62.28</v>
      </c>
      <c r="B613" s="1">
        <v>-10.44</v>
      </c>
      <c r="C613" s="1">
        <v>-3.56</v>
      </c>
    </row>
    <row r="614" spans="1:3">
      <c r="A614" s="4">
        <v>-62.05</v>
      </c>
      <c r="B614" s="1">
        <v>-10.42</v>
      </c>
      <c r="C614" s="1">
        <v>-3.47</v>
      </c>
    </row>
    <row r="615" spans="1:3">
      <c r="A615" s="4">
        <v>-61.96</v>
      </c>
      <c r="B615" s="1">
        <v>-10.68</v>
      </c>
      <c r="C615" s="1">
        <v>-3.89</v>
      </c>
    </row>
    <row r="616" spans="1:3">
      <c r="A616" s="4">
        <v>-61.64</v>
      </c>
      <c r="B616" s="1">
        <v>-11.08</v>
      </c>
      <c r="C616" s="1">
        <v>-4.01</v>
      </c>
    </row>
    <row r="617" spans="1:3">
      <c r="A617" s="4">
        <v>-61.32</v>
      </c>
      <c r="B617" s="1">
        <v>-11.06</v>
      </c>
      <c r="C617" s="1">
        <v>-3.8</v>
      </c>
    </row>
    <row r="618" spans="1:3">
      <c r="A618" s="4">
        <v>-61</v>
      </c>
      <c r="B618" s="1">
        <v>-10.73</v>
      </c>
      <c r="C618" s="1">
        <v>-3.74</v>
      </c>
    </row>
    <row r="619" spans="1:3">
      <c r="A619" s="4">
        <v>-60.8</v>
      </c>
      <c r="B619" s="1">
        <v>-10.85</v>
      </c>
      <c r="C619" s="1">
        <v>-3.77</v>
      </c>
    </row>
    <row r="620" spans="1:3">
      <c r="A620" s="4">
        <v>-60.74</v>
      </c>
      <c r="B620" s="1">
        <v>-10.71</v>
      </c>
      <c r="C620" s="1">
        <v>-3.66</v>
      </c>
    </row>
    <row r="621" spans="1:3">
      <c r="A621" s="4">
        <v>-60.68</v>
      </c>
      <c r="B621" s="1">
        <v>-10.58</v>
      </c>
      <c r="C621" s="1">
        <v>-3.6</v>
      </c>
    </row>
    <row r="622" spans="1:3">
      <c r="A622" s="4">
        <v>-60.67</v>
      </c>
      <c r="B622" s="1">
        <v>-10.93</v>
      </c>
      <c r="C622" s="1">
        <v>-3.78</v>
      </c>
    </row>
    <row r="623" spans="1:3">
      <c r="A623" s="4">
        <v>-60.62</v>
      </c>
      <c r="B623" s="1">
        <v>-10.65</v>
      </c>
      <c r="C623" s="1">
        <v>-3.41</v>
      </c>
    </row>
    <row r="624" spans="1:3">
      <c r="A624" s="4">
        <v>-60.56</v>
      </c>
      <c r="B624" s="1">
        <v>-10.31</v>
      </c>
      <c r="C624" s="1">
        <v>-3.41</v>
      </c>
    </row>
    <row r="625" spans="1:3">
      <c r="A625" s="4">
        <v>-60.5</v>
      </c>
      <c r="B625" s="1">
        <v>-10.43</v>
      </c>
      <c r="C625" s="1">
        <v>-3.52</v>
      </c>
    </row>
    <row r="626" spans="1:3">
      <c r="A626" s="4">
        <v>-60.44</v>
      </c>
      <c r="B626" s="1">
        <v>-10.6</v>
      </c>
      <c r="C626" s="1">
        <v>-3.42</v>
      </c>
    </row>
    <row r="627" spans="1:3">
      <c r="A627" s="4">
        <v>-60.38</v>
      </c>
      <c r="B627" s="1">
        <v>-10.64</v>
      </c>
      <c r="C627" s="1">
        <v>-3.46</v>
      </c>
    </row>
    <row r="628" spans="1:3">
      <c r="A628" s="4">
        <v>-60.33</v>
      </c>
      <c r="B628" s="1">
        <v>-11.34</v>
      </c>
      <c r="C628" s="1">
        <v>-3.87</v>
      </c>
    </row>
    <row r="629" spans="1:3">
      <c r="A629" s="4">
        <v>-60.27</v>
      </c>
      <c r="B629" s="1">
        <v>-11.76</v>
      </c>
      <c r="C629" s="1">
        <v>-4.22</v>
      </c>
    </row>
    <row r="630" spans="1:3">
      <c r="A630" s="4">
        <v>-60.21</v>
      </c>
      <c r="B630" s="1">
        <v>-11.26</v>
      </c>
      <c r="C630" s="1">
        <v>-4.12</v>
      </c>
    </row>
    <row r="631" spans="1:3">
      <c r="A631" s="4">
        <v>-60.15</v>
      </c>
      <c r="B631" s="1">
        <v>-10.52</v>
      </c>
      <c r="C631" s="1">
        <v>-3.98</v>
      </c>
    </row>
    <row r="632" spans="1:3">
      <c r="A632" s="4">
        <v>-60.09</v>
      </c>
      <c r="B632" s="1">
        <v>-11.01</v>
      </c>
      <c r="C632" s="1">
        <v>-4.01</v>
      </c>
    </row>
    <row r="633" spans="1:3">
      <c r="A633" s="4">
        <v>-60.03</v>
      </c>
      <c r="B633" s="1">
        <v>-10.77</v>
      </c>
      <c r="C633" s="1">
        <v>-3.85</v>
      </c>
    </row>
    <row r="634" spans="1:3">
      <c r="A634" s="4">
        <v>-59.97</v>
      </c>
      <c r="B634" s="1">
        <v>-10.92</v>
      </c>
      <c r="C634" s="1">
        <v>-3.9</v>
      </c>
    </row>
    <row r="635" spans="1:3">
      <c r="A635" s="4">
        <v>-59.92</v>
      </c>
      <c r="B635" s="1">
        <v>-10.95</v>
      </c>
      <c r="C635" s="1">
        <v>-4.1500000000000004</v>
      </c>
    </row>
    <row r="636" spans="1:3">
      <c r="A636" s="4">
        <v>-59.86</v>
      </c>
      <c r="B636" s="1">
        <v>-11</v>
      </c>
      <c r="C636" s="1">
        <v>-4.1900000000000004</v>
      </c>
    </row>
    <row r="637" spans="1:3">
      <c r="A637" s="4">
        <v>-59.8</v>
      </c>
      <c r="B637" s="1">
        <v>-10.79</v>
      </c>
      <c r="C637" s="1">
        <v>-4.07</v>
      </c>
    </row>
    <row r="638" spans="1:3">
      <c r="A638" s="4">
        <v>-59.74</v>
      </c>
      <c r="B638" s="1">
        <v>-10.68</v>
      </c>
      <c r="C638" s="1">
        <v>-3.97</v>
      </c>
    </row>
    <row r="639" spans="1:3">
      <c r="A639" s="4">
        <v>-59.68</v>
      </c>
      <c r="B639" s="1">
        <v>-10.44</v>
      </c>
      <c r="C639" s="1">
        <v>-3.79</v>
      </c>
    </row>
    <row r="640" spans="1:3">
      <c r="A640" s="4">
        <v>-59.62</v>
      </c>
      <c r="B640" s="1">
        <v>-10.029999999999999</v>
      </c>
      <c r="C640" s="1">
        <v>-3.66</v>
      </c>
    </row>
    <row r="641" spans="1:3">
      <c r="A641" s="4">
        <v>-59.56</v>
      </c>
      <c r="B641" s="1">
        <v>-9.74</v>
      </c>
      <c r="C641" s="1">
        <v>-3.62</v>
      </c>
    </row>
    <row r="642" spans="1:3">
      <c r="A642" s="4">
        <v>-59.51</v>
      </c>
      <c r="B642" s="1">
        <v>-9.94</v>
      </c>
      <c r="C642" s="1">
        <v>-3.6</v>
      </c>
    </row>
    <row r="643" spans="1:3">
      <c r="A643" s="4">
        <v>-59.45</v>
      </c>
      <c r="B643" s="1">
        <v>-10.199999999999999</v>
      </c>
      <c r="C643" s="1">
        <v>-3.53</v>
      </c>
    </row>
    <row r="644" spans="1:3">
      <c r="A644" s="4">
        <v>-59.39</v>
      </c>
      <c r="B644" s="1">
        <v>-10.47</v>
      </c>
      <c r="C644" s="1">
        <v>-3.67</v>
      </c>
    </row>
    <row r="645" spans="1:3">
      <c r="A645" s="4">
        <v>-59.33</v>
      </c>
      <c r="B645" s="1">
        <v>-10.26</v>
      </c>
      <c r="C645" s="1">
        <v>-3.54</v>
      </c>
    </row>
    <row r="646" spans="1:3">
      <c r="A646" s="4">
        <v>-59.27</v>
      </c>
      <c r="B646" s="1">
        <v>-10.45</v>
      </c>
      <c r="C646" s="1">
        <v>-3.65</v>
      </c>
    </row>
    <row r="647" spans="1:3">
      <c r="A647" s="4">
        <v>-59.21</v>
      </c>
      <c r="B647" s="1">
        <v>-11.21</v>
      </c>
      <c r="C647" s="1">
        <v>-4.03</v>
      </c>
    </row>
    <row r="648" spans="1:3">
      <c r="A648" s="4">
        <v>-59.16</v>
      </c>
      <c r="B648" s="1">
        <v>-11.29</v>
      </c>
      <c r="C648" s="1">
        <v>-4.13</v>
      </c>
    </row>
    <row r="649" spans="1:3">
      <c r="A649" s="4">
        <v>-59.1</v>
      </c>
      <c r="B649" s="1">
        <v>-10.96</v>
      </c>
      <c r="C649" s="1">
        <v>-3.82</v>
      </c>
    </row>
    <row r="650" spans="1:3">
      <c r="A650" s="4">
        <v>-59.04</v>
      </c>
      <c r="B650" s="1">
        <v>-11.03</v>
      </c>
      <c r="C650" s="1">
        <v>-3.89</v>
      </c>
    </row>
    <row r="651" spans="1:3">
      <c r="A651" s="4">
        <v>-58.98</v>
      </c>
      <c r="B651" s="1">
        <v>-11.13</v>
      </c>
      <c r="C651" s="1">
        <v>-3.89</v>
      </c>
    </row>
    <row r="652" spans="1:3">
      <c r="A652" s="4">
        <v>-58.92</v>
      </c>
      <c r="B652" s="1">
        <v>-11.06</v>
      </c>
      <c r="C652" s="1">
        <v>-3.77</v>
      </c>
    </row>
    <row r="653" spans="1:3">
      <c r="A653" s="4">
        <v>-58.86</v>
      </c>
      <c r="B653" s="1">
        <v>-10.8</v>
      </c>
      <c r="C653" s="1">
        <v>-3.71</v>
      </c>
    </row>
    <row r="654" spans="1:3">
      <c r="A654" s="4">
        <v>-58.8</v>
      </c>
      <c r="B654" s="1">
        <v>-10.8</v>
      </c>
      <c r="C654" s="1">
        <v>-3.64</v>
      </c>
    </row>
    <row r="655" spans="1:3">
      <c r="A655" s="4">
        <v>-58.75</v>
      </c>
      <c r="B655" s="1">
        <v>-10.83</v>
      </c>
      <c r="C655" s="1">
        <v>-3.68</v>
      </c>
    </row>
    <row r="656" spans="1:3">
      <c r="A656" s="4">
        <v>-58.69</v>
      </c>
      <c r="B656" s="1">
        <v>-10.75</v>
      </c>
      <c r="C656" s="1">
        <v>-3.95</v>
      </c>
    </row>
    <row r="657" spans="1:3">
      <c r="A657" s="4">
        <v>-58.57</v>
      </c>
      <c r="B657" s="1">
        <v>-11.04</v>
      </c>
      <c r="C657" s="1">
        <v>-3.85</v>
      </c>
    </row>
    <row r="658" spans="1:3">
      <c r="A658" s="4">
        <v>-58.51</v>
      </c>
      <c r="B658" s="1">
        <v>-11.11</v>
      </c>
      <c r="C658" s="1">
        <v>-3.98</v>
      </c>
    </row>
    <row r="659" spans="1:3">
      <c r="A659" s="4">
        <v>-58.45</v>
      </c>
      <c r="B659" s="1">
        <v>-11.26</v>
      </c>
      <c r="C659" s="1">
        <v>-4.13</v>
      </c>
    </row>
    <row r="660" spans="1:3">
      <c r="A660" s="4">
        <v>-58.39</v>
      </c>
      <c r="B660" s="1">
        <v>-11.38</v>
      </c>
      <c r="C660" s="1">
        <v>-4.34</v>
      </c>
    </row>
    <row r="661" spans="1:3">
      <c r="A661" s="4">
        <v>-58.34</v>
      </c>
      <c r="B661" s="1">
        <v>-11.35</v>
      </c>
      <c r="C661" s="1">
        <v>-4.21</v>
      </c>
    </row>
    <row r="662" spans="1:3">
      <c r="A662" s="4">
        <v>-58.28</v>
      </c>
      <c r="B662" s="1">
        <v>-11.32</v>
      </c>
      <c r="C662" s="1">
        <v>-4.2300000000000004</v>
      </c>
    </row>
    <row r="663" spans="1:3">
      <c r="A663" s="4">
        <v>-58.22</v>
      </c>
      <c r="B663" s="1">
        <v>-11.24</v>
      </c>
      <c r="C663" s="1">
        <v>-4.1500000000000004</v>
      </c>
    </row>
    <row r="664" spans="1:3">
      <c r="A664" s="4">
        <v>-58.16</v>
      </c>
      <c r="B664" s="1">
        <v>-11.03</v>
      </c>
      <c r="C664" s="1">
        <v>-3.92</v>
      </c>
    </row>
    <row r="665" spans="1:3">
      <c r="A665" s="4">
        <v>-58.1</v>
      </c>
      <c r="B665" s="1">
        <v>-10.87</v>
      </c>
      <c r="C665" s="1">
        <v>-3.94</v>
      </c>
    </row>
    <row r="666" spans="1:3">
      <c r="A666" s="4">
        <v>-58.04</v>
      </c>
      <c r="B666" s="1">
        <v>-11.33</v>
      </c>
      <c r="C666" s="1">
        <v>-4.0999999999999996</v>
      </c>
    </row>
    <row r="667" spans="1:3">
      <c r="A667" s="4">
        <v>-57.99</v>
      </c>
      <c r="B667" s="1">
        <v>-11.2</v>
      </c>
      <c r="C667" s="1">
        <v>-4.05</v>
      </c>
    </row>
    <row r="668" spans="1:3">
      <c r="A668" s="4">
        <v>-57.93</v>
      </c>
      <c r="B668" s="1">
        <v>-11.24</v>
      </c>
      <c r="C668" s="1">
        <v>-4.13</v>
      </c>
    </row>
    <row r="669" spans="1:3">
      <c r="A669" s="4">
        <v>-57.87</v>
      </c>
      <c r="B669" s="1">
        <v>-11.43</v>
      </c>
      <c r="C669" s="1">
        <v>-3.75</v>
      </c>
    </row>
    <row r="670" spans="1:3">
      <c r="A670" s="4">
        <v>-57.81</v>
      </c>
      <c r="B670" s="1">
        <v>-11.3</v>
      </c>
      <c r="C670" s="1">
        <v>-3.61</v>
      </c>
    </row>
    <row r="671" spans="1:3">
      <c r="A671" s="4">
        <v>-57.75</v>
      </c>
      <c r="B671" s="1">
        <v>-10.7</v>
      </c>
      <c r="C671" s="1">
        <v>-3.56</v>
      </c>
    </row>
    <row r="672" spans="1:3">
      <c r="A672" s="4">
        <v>-57.7</v>
      </c>
      <c r="B672" s="1">
        <v>-10.9</v>
      </c>
      <c r="C672" s="1">
        <v>-3.59</v>
      </c>
    </row>
    <row r="673" spans="1:3">
      <c r="A673" s="4">
        <v>-57.63</v>
      </c>
      <c r="B673" s="1">
        <v>-10.51</v>
      </c>
      <c r="C673" s="1">
        <v>-3.84</v>
      </c>
    </row>
    <row r="674" spans="1:3">
      <c r="A674" s="4">
        <v>-57.58</v>
      </c>
      <c r="B674" s="1">
        <v>-10.42</v>
      </c>
      <c r="C674" s="1">
        <v>-3.93</v>
      </c>
    </row>
    <row r="675" spans="1:3">
      <c r="A675" s="4">
        <v>-57.52</v>
      </c>
      <c r="B675" s="1">
        <v>-11.1</v>
      </c>
      <c r="C675" s="1">
        <v>-4.09</v>
      </c>
    </row>
    <row r="676" spans="1:3">
      <c r="A676" s="4">
        <v>-57.5</v>
      </c>
      <c r="B676" s="1">
        <v>-10.6</v>
      </c>
      <c r="C676" s="1">
        <v>-3.84</v>
      </c>
    </row>
    <row r="677" spans="1:3">
      <c r="A677" s="4">
        <v>-57.476999999999997</v>
      </c>
      <c r="B677" s="1">
        <v>-10.199999999999999</v>
      </c>
      <c r="C677" s="1">
        <v>-3.8</v>
      </c>
    </row>
    <row r="678" spans="1:3">
      <c r="A678" s="4">
        <v>-57.46</v>
      </c>
      <c r="B678" s="1">
        <v>-11.02</v>
      </c>
      <c r="C678" s="1">
        <v>-3.95</v>
      </c>
    </row>
    <row r="679" spans="1:3">
      <c r="A679" s="4">
        <v>-57.454999999999998</v>
      </c>
      <c r="B679" s="1">
        <v>-10.55</v>
      </c>
      <c r="C679" s="1">
        <v>-4.54</v>
      </c>
    </row>
    <row r="680" spans="1:3">
      <c r="A680" s="4">
        <v>-57.432000000000002</v>
      </c>
      <c r="B680" s="1">
        <v>-10.67</v>
      </c>
      <c r="C680" s="1">
        <v>-3.83</v>
      </c>
    </row>
    <row r="681" spans="1:3">
      <c r="A681" s="4">
        <v>-57.408999999999999</v>
      </c>
      <c r="B681" s="1">
        <v>-10.75</v>
      </c>
      <c r="C681" s="1">
        <v>-4.5199999999999996</v>
      </c>
    </row>
    <row r="682" spans="1:3">
      <c r="A682" s="4">
        <v>-57.387</v>
      </c>
      <c r="B682" s="1">
        <v>-10.33</v>
      </c>
      <c r="C682" s="1">
        <v>-4.26</v>
      </c>
    </row>
    <row r="683" spans="1:3">
      <c r="A683" s="4">
        <v>-57.341999999999999</v>
      </c>
      <c r="B683" s="1">
        <v>-10.49</v>
      </c>
      <c r="C683" s="1">
        <v>-3.86</v>
      </c>
    </row>
    <row r="684" spans="1:3">
      <c r="A684" s="4">
        <v>-57.319000000000003</v>
      </c>
      <c r="B684" s="1">
        <v>-10.48</v>
      </c>
      <c r="C684" s="1">
        <v>-3.93</v>
      </c>
    </row>
    <row r="685" spans="1:3">
      <c r="A685" s="4">
        <v>-57.295999999999999</v>
      </c>
      <c r="B685" s="1">
        <v>-10.66</v>
      </c>
      <c r="C685" s="1">
        <v>-4.04</v>
      </c>
    </row>
    <row r="686" spans="1:3">
      <c r="A686" s="4">
        <v>-57.274000000000001</v>
      </c>
      <c r="B686" s="1">
        <v>-9.74</v>
      </c>
      <c r="C686" s="1">
        <v>-3.88</v>
      </c>
    </row>
    <row r="687" spans="1:3">
      <c r="A687" s="4">
        <v>-57.250999999999998</v>
      </c>
      <c r="B687" s="1">
        <v>-9.41</v>
      </c>
      <c r="C687" s="1">
        <v>-3.71</v>
      </c>
    </row>
    <row r="688" spans="1:3">
      <c r="A688" s="4">
        <v>-57.228000000000002</v>
      </c>
      <c r="B688" s="1">
        <v>-9.48</v>
      </c>
      <c r="C688" s="1">
        <v>-3.47</v>
      </c>
    </row>
    <row r="689" spans="1:3">
      <c r="A689" s="4">
        <v>-57.206000000000003</v>
      </c>
      <c r="B689" s="1">
        <v>-8.92</v>
      </c>
      <c r="C689" s="1">
        <v>-3.16</v>
      </c>
    </row>
    <row r="690" spans="1:3">
      <c r="A690" s="4">
        <v>-57.183</v>
      </c>
      <c r="B690" s="1">
        <v>-10.28</v>
      </c>
      <c r="C690" s="1">
        <v>-3.62</v>
      </c>
    </row>
    <row r="691" spans="1:3">
      <c r="A691" s="4">
        <v>-57.16</v>
      </c>
      <c r="B691" s="1">
        <v>-10.35</v>
      </c>
      <c r="C691" s="1">
        <v>-3.63</v>
      </c>
    </row>
    <row r="692" spans="1:3">
      <c r="A692" s="4">
        <v>-57.137999999999998</v>
      </c>
      <c r="B692" s="1">
        <v>-10.69</v>
      </c>
      <c r="C692" s="1">
        <v>-3.57</v>
      </c>
    </row>
    <row r="693" spans="1:3">
      <c r="A693" s="4">
        <v>-57.115000000000002</v>
      </c>
      <c r="B693" s="1">
        <v>-10.44</v>
      </c>
      <c r="C693" s="1">
        <v>-3.79</v>
      </c>
    </row>
    <row r="694" spans="1:3">
      <c r="A694" s="4">
        <v>-57.093000000000004</v>
      </c>
      <c r="B694" s="1">
        <v>-10.55</v>
      </c>
      <c r="C694" s="1">
        <v>-3.6</v>
      </c>
    </row>
    <row r="695" spans="1:3">
      <c r="A695" s="4">
        <v>-57.07</v>
      </c>
      <c r="B695" s="1">
        <v>-10.210000000000001</v>
      </c>
      <c r="C695" s="1">
        <v>-3.49</v>
      </c>
    </row>
    <row r="696" spans="1:3">
      <c r="A696" s="4">
        <v>-57.046999999999997</v>
      </c>
      <c r="B696" s="1">
        <v>-10.63</v>
      </c>
      <c r="C696" s="1">
        <v>-3.74</v>
      </c>
    </row>
    <row r="697" spans="1:3">
      <c r="A697" s="4">
        <v>-57.024999999999999</v>
      </c>
      <c r="B697" s="1">
        <v>-10.130000000000001</v>
      </c>
      <c r="C697" s="1">
        <v>-3.39</v>
      </c>
    </row>
    <row r="698" spans="1:3">
      <c r="A698" s="4">
        <v>-57</v>
      </c>
      <c r="B698" s="1">
        <v>-9.66</v>
      </c>
      <c r="C698" s="1">
        <v>-3.2</v>
      </c>
    </row>
    <row r="699" spans="1:3">
      <c r="A699" s="4">
        <v>-56.978999999999999</v>
      </c>
      <c r="B699" s="1">
        <v>-9.56</v>
      </c>
      <c r="C699" s="1">
        <v>-3.22</v>
      </c>
    </row>
    <row r="700" spans="1:3">
      <c r="A700" s="4">
        <v>-56.957000000000001</v>
      </c>
      <c r="B700" s="1">
        <v>-10.59</v>
      </c>
      <c r="C700" s="1">
        <v>-3.57</v>
      </c>
    </row>
    <row r="701" spans="1:3">
      <c r="A701" s="4">
        <v>-56.933999999999997</v>
      </c>
      <c r="B701" s="1">
        <v>-10.210000000000001</v>
      </c>
      <c r="C701" s="1">
        <v>-3.39</v>
      </c>
    </row>
    <row r="702" spans="1:3">
      <c r="A702" s="4">
        <v>-56.911000000000001</v>
      </c>
      <c r="B702" s="1">
        <v>-10.49</v>
      </c>
      <c r="C702" s="1">
        <v>-3.42</v>
      </c>
    </row>
    <row r="703" spans="1:3">
      <c r="A703" s="4">
        <v>-56.889000000000003</v>
      </c>
      <c r="B703" s="1">
        <v>-10.65</v>
      </c>
      <c r="C703" s="1">
        <v>-3.45</v>
      </c>
    </row>
    <row r="704" spans="1:3">
      <c r="A704" s="4">
        <v>-56.866</v>
      </c>
      <c r="B704" s="1">
        <v>-10.41</v>
      </c>
      <c r="C704" s="1">
        <v>-3.22</v>
      </c>
    </row>
    <row r="705" spans="1:3">
      <c r="A705" s="4">
        <v>-56.843000000000004</v>
      </c>
      <c r="B705" s="1">
        <v>-10.49</v>
      </c>
      <c r="C705" s="1">
        <v>-3.38</v>
      </c>
    </row>
    <row r="706" spans="1:3">
      <c r="A706" s="4">
        <v>-56.820999999999998</v>
      </c>
      <c r="B706" s="1">
        <v>-10.14</v>
      </c>
      <c r="C706" s="1">
        <v>-3.41</v>
      </c>
    </row>
    <row r="707" spans="1:3">
      <c r="A707" s="4">
        <v>-56.798000000000002</v>
      </c>
      <c r="B707" s="1">
        <v>-10.050000000000001</v>
      </c>
      <c r="C707" s="1">
        <v>-3.35</v>
      </c>
    </row>
    <row r="708" spans="1:3">
      <c r="A708" s="4">
        <v>-56.776000000000003</v>
      </c>
      <c r="B708" s="1">
        <v>-10.49</v>
      </c>
      <c r="C708" s="1">
        <v>-3.6</v>
      </c>
    </row>
    <row r="709" spans="1:3">
      <c r="A709" s="4">
        <v>-56.753</v>
      </c>
      <c r="B709" s="1">
        <v>-10.11</v>
      </c>
      <c r="C709" s="1">
        <v>-3.36</v>
      </c>
    </row>
    <row r="710" spans="1:3">
      <c r="A710" s="4">
        <v>-56.73</v>
      </c>
      <c r="B710" s="1">
        <v>-10.74</v>
      </c>
      <c r="C710" s="1">
        <v>-3.48</v>
      </c>
    </row>
    <row r="711" spans="1:3">
      <c r="A711" s="4">
        <v>-56.707999999999998</v>
      </c>
      <c r="B711" s="1">
        <v>-9.98</v>
      </c>
      <c r="C711" s="1">
        <v>-3.2</v>
      </c>
    </row>
    <row r="712" spans="1:3">
      <c r="A712" s="4">
        <v>-56.685000000000002</v>
      </c>
      <c r="B712" s="1">
        <v>-9.5500000000000007</v>
      </c>
      <c r="C712" s="1">
        <v>-3.47</v>
      </c>
    </row>
    <row r="713" spans="1:3">
      <c r="A713" s="4">
        <v>-56.64</v>
      </c>
      <c r="B713" s="1">
        <v>-10.7</v>
      </c>
      <c r="C713" s="1">
        <v>-3.58</v>
      </c>
    </row>
    <row r="714" spans="1:3">
      <c r="A714" s="4">
        <v>-56.616999999999997</v>
      </c>
      <c r="B714" s="1">
        <v>-10.44</v>
      </c>
      <c r="C714" s="1">
        <v>-3.56</v>
      </c>
    </row>
    <row r="715" spans="1:3">
      <c r="A715" s="4">
        <v>-56.594000000000001</v>
      </c>
      <c r="B715" s="1">
        <v>-9.1199999999999992</v>
      </c>
      <c r="C715" s="1">
        <v>-3.28</v>
      </c>
    </row>
    <row r="716" spans="1:3">
      <c r="A716" s="4">
        <v>-56.572000000000003</v>
      </c>
      <c r="B716" s="1">
        <v>-9.19</v>
      </c>
      <c r="C716" s="1">
        <v>-3.33</v>
      </c>
    </row>
    <row r="717" spans="1:3">
      <c r="A717" s="4">
        <v>-56.55</v>
      </c>
      <c r="B717" s="1">
        <v>-10.32</v>
      </c>
      <c r="C717" s="1">
        <v>-4.08</v>
      </c>
    </row>
    <row r="718" spans="1:3">
      <c r="A718" s="4">
        <v>-56.527000000000001</v>
      </c>
      <c r="B718" s="1">
        <v>-10.050000000000001</v>
      </c>
      <c r="C718" s="1">
        <v>-4.21</v>
      </c>
    </row>
    <row r="719" spans="1:3">
      <c r="A719" s="4">
        <v>-56.503999999999998</v>
      </c>
      <c r="B719" s="1">
        <v>-10.67</v>
      </c>
      <c r="C719" s="1">
        <v>-3.99</v>
      </c>
    </row>
    <row r="720" spans="1:3">
      <c r="A720" s="4">
        <v>-56.48</v>
      </c>
      <c r="B720" s="1">
        <v>-9.85</v>
      </c>
      <c r="C720" s="1">
        <v>-4.1100000000000003</v>
      </c>
    </row>
    <row r="721" spans="1:3">
      <c r="A721" s="4">
        <v>-56.459000000000003</v>
      </c>
      <c r="B721" s="1">
        <v>-10.91</v>
      </c>
      <c r="C721" s="1">
        <v>-3.69</v>
      </c>
    </row>
    <row r="722" spans="1:3">
      <c r="A722" s="4">
        <v>-56.436</v>
      </c>
      <c r="B722" s="1">
        <v>-9.77</v>
      </c>
      <c r="C722" s="1">
        <v>-3.79</v>
      </c>
    </row>
    <row r="723" spans="1:3">
      <c r="A723" s="4">
        <v>-56.41</v>
      </c>
      <c r="B723" s="1">
        <v>-10.53</v>
      </c>
      <c r="C723" s="1">
        <v>-3.55</v>
      </c>
    </row>
    <row r="724" spans="1:3">
      <c r="A724" s="4">
        <v>-56.39</v>
      </c>
      <c r="B724" s="1">
        <v>-9.3699999999999992</v>
      </c>
      <c r="C724" s="1">
        <v>-3.86</v>
      </c>
    </row>
    <row r="725" spans="1:3">
      <c r="A725" s="4">
        <v>-56.368000000000002</v>
      </c>
      <c r="B725" s="1">
        <v>-10.61</v>
      </c>
      <c r="C725" s="1">
        <v>-3.57</v>
      </c>
    </row>
    <row r="726" spans="1:3">
      <c r="A726" s="4">
        <v>-56.344999999999999</v>
      </c>
      <c r="B726" s="1">
        <v>-10.119999999999999</v>
      </c>
      <c r="C726" s="1">
        <v>-3.81</v>
      </c>
    </row>
    <row r="727" spans="1:3">
      <c r="A727" s="4">
        <v>-56.323</v>
      </c>
      <c r="B727" s="1">
        <v>-10.47</v>
      </c>
      <c r="C727" s="1">
        <v>-3.61</v>
      </c>
    </row>
    <row r="728" spans="1:3">
      <c r="A728" s="4">
        <v>-56.3</v>
      </c>
      <c r="B728" s="1">
        <v>-10.28</v>
      </c>
      <c r="C728" s="1">
        <v>-4.0599999999999996</v>
      </c>
    </row>
    <row r="729" spans="1:3">
      <c r="A729" s="4">
        <v>-56.277999999999999</v>
      </c>
      <c r="B729" s="1">
        <v>-10.18</v>
      </c>
      <c r="C729" s="1">
        <v>-3.58</v>
      </c>
    </row>
    <row r="730" spans="1:3">
      <c r="A730" s="4">
        <v>-56.255000000000003</v>
      </c>
      <c r="B730" s="1">
        <v>-9.89</v>
      </c>
      <c r="C730" s="1">
        <v>-3.62</v>
      </c>
    </row>
    <row r="731" spans="1:3">
      <c r="A731" s="4">
        <v>-56.23</v>
      </c>
      <c r="B731" s="1">
        <v>-10.119999999999999</v>
      </c>
      <c r="C731" s="1">
        <v>-3.95</v>
      </c>
    </row>
    <row r="732" spans="1:3">
      <c r="A732" s="4">
        <v>-56.21</v>
      </c>
      <c r="B732" s="1">
        <v>-10.1</v>
      </c>
      <c r="C732" s="1">
        <v>-4</v>
      </c>
    </row>
    <row r="733" spans="1:3">
      <c r="A733" s="4">
        <v>-56.186999999999998</v>
      </c>
      <c r="B733" s="1">
        <v>-9.82</v>
      </c>
      <c r="C733" s="1">
        <v>-3.88</v>
      </c>
    </row>
    <row r="734" spans="1:3">
      <c r="A734" s="4">
        <v>-56.164000000000001</v>
      </c>
      <c r="B734" s="1">
        <v>-9.76</v>
      </c>
      <c r="C734" s="1">
        <v>-4.18</v>
      </c>
    </row>
    <row r="735" spans="1:3">
      <c r="A735" s="4">
        <v>-56.14</v>
      </c>
      <c r="B735" s="1">
        <v>-10.06</v>
      </c>
      <c r="C735" s="1">
        <v>-4.17</v>
      </c>
    </row>
    <row r="736" spans="1:3">
      <c r="A736" s="4">
        <v>-56.12</v>
      </c>
      <c r="B736" s="1">
        <v>-10.54</v>
      </c>
      <c r="C736" s="1">
        <v>-4.2699999999999996</v>
      </c>
    </row>
    <row r="737" spans="1:3">
      <c r="A737" s="4">
        <v>-56.094999999999999</v>
      </c>
      <c r="B737" s="1">
        <v>-10.69</v>
      </c>
      <c r="C737" s="1">
        <v>-4.41</v>
      </c>
    </row>
    <row r="738" spans="1:3">
      <c r="A738" s="4">
        <v>-56.07</v>
      </c>
      <c r="B738" s="1">
        <v>-10.14</v>
      </c>
      <c r="C738" s="1">
        <v>-3.59</v>
      </c>
    </row>
    <row r="739" spans="1:3">
      <c r="A739" s="4">
        <v>-56.05</v>
      </c>
      <c r="B739" s="1">
        <v>-10.3</v>
      </c>
      <c r="C739" s="1">
        <v>-3.71</v>
      </c>
    </row>
    <row r="740" spans="1:3">
      <c r="A740" s="4">
        <v>-56.027999999999999</v>
      </c>
      <c r="B740" s="1">
        <v>-10.220000000000001</v>
      </c>
      <c r="C740" s="1">
        <v>-3.77</v>
      </c>
    </row>
    <row r="741" spans="1:3">
      <c r="A741" s="4">
        <v>-56</v>
      </c>
      <c r="B741" s="1">
        <v>-9.73</v>
      </c>
      <c r="C741" s="1">
        <v>-3.76</v>
      </c>
    </row>
    <row r="742" spans="1:3">
      <c r="A742" s="4">
        <v>-55.982999999999997</v>
      </c>
      <c r="B742" s="1">
        <v>-10.1</v>
      </c>
      <c r="C742" s="1">
        <v>-3.72</v>
      </c>
    </row>
    <row r="743" spans="1:3">
      <c r="A743" s="4">
        <v>-55.96</v>
      </c>
      <c r="B743" s="1">
        <v>-10.26</v>
      </c>
      <c r="C743" s="1">
        <v>-3.59</v>
      </c>
    </row>
    <row r="744" spans="1:3">
      <c r="A744" s="4">
        <v>-55.94</v>
      </c>
      <c r="B744" s="1">
        <v>-10.33</v>
      </c>
      <c r="C744" s="1">
        <v>-3.84</v>
      </c>
    </row>
    <row r="745" spans="1:3">
      <c r="A745" s="4">
        <v>-55.914999999999999</v>
      </c>
      <c r="B745" s="1">
        <v>-10.16</v>
      </c>
      <c r="C745" s="1">
        <v>-3.7</v>
      </c>
    </row>
    <row r="746" spans="1:3">
      <c r="A746" s="4">
        <v>-55.89</v>
      </c>
      <c r="B746" s="1">
        <v>-10.62</v>
      </c>
      <c r="C746" s="1">
        <v>-4.3600000000000003</v>
      </c>
    </row>
    <row r="747" spans="1:3">
      <c r="A747" s="4">
        <v>-55.87</v>
      </c>
      <c r="B747" s="1">
        <v>-9.61</v>
      </c>
      <c r="C747" s="1">
        <v>-3.23</v>
      </c>
    </row>
    <row r="748" spans="1:3">
      <c r="A748" s="4">
        <v>-55.82</v>
      </c>
      <c r="B748" s="1">
        <v>-9.67</v>
      </c>
      <c r="C748" s="1">
        <v>-3.34</v>
      </c>
    </row>
    <row r="749" spans="1:3">
      <c r="A749" s="4">
        <v>-55.76</v>
      </c>
      <c r="B749" s="1">
        <v>-9.6199999999999992</v>
      </c>
      <c r="C749" s="1">
        <v>-3.54</v>
      </c>
    </row>
    <row r="750" spans="1:3">
      <c r="A750" s="4">
        <v>-55.71</v>
      </c>
      <c r="B750" s="1">
        <v>-9.5399999999999991</v>
      </c>
      <c r="C750" s="1">
        <v>-3.58</v>
      </c>
    </row>
    <row r="751" spans="1:3">
      <c r="A751" s="4">
        <v>-55.65</v>
      </c>
      <c r="B751" s="1">
        <v>-9.6999999999999993</v>
      </c>
      <c r="C751" s="1">
        <v>-3.6</v>
      </c>
    </row>
    <row r="752" spans="1:3">
      <c r="A752" s="4">
        <v>-55.6</v>
      </c>
      <c r="B752" s="1">
        <v>-10.1</v>
      </c>
      <c r="C752" s="1">
        <v>-3.55</v>
      </c>
    </row>
    <row r="753" spans="1:3">
      <c r="A753" s="4">
        <v>-55.54</v>
      </c>
      <c r="B753" s="1">
        <v>-10.84</v>
      </c>
      <c r="C753" s="1">
        <v>-3.8</v>
      </c>
    </row>
    <row r="754" spans="1:3">
      <c r="A754" s="4">
        <v>-55.49</v>
      </c>
      <c r="B754" s="1">
        <v>-10.75</v>
      </c>
      <c r="C754" s="1">
        <v>-3.68</v>
      </c>
    </row>
    <row r="755" spans="1:3">
      <c r="A755" s="4">
        <v>-55.46</v>
      </c>
      <c r="B755" s="1">
        <v>-9.3000000000000007</v>
      </c>
      <c r="C755" s="1">
        <v>-3.46</v>
      </c>
    </row>
    <row r="756" spans="1:3">
      <c r="A756" s="4">
        <v>-55.43</v>
      </c>
      <c r="B756" s="1">
        <v>-10.57</v>
      </c>
      <c r="C756" s="1">
        <v>-3.56</v>
      </c>
    </row>
    <row r="757" spans="1:3">
      <c r="A757" s="4">
        <v>-55.405000000000001</v>
      </c>
      <c r="B757" s="1">
        <v>-10.199999999999999</v>
      </c>
      <c r="C757" s="1">
        <v>-3.6</v>
      </c>
    </row>
    <row r="758" spans="1:3">
      <c r="A758" s="4">
        <v>-55.38</v>
      </c>
      <c r="B758" s="1">
        <v>-10.43</v>
      </c>
      <c r="C758" s="1">
        <v>-3.85</v>
      </c>
    </row>
    <row r="759" spans="1:3">
      <c r="A759" s="4">
        <v>-55.35</v>
      </c>
      <c r="B759" s="1">
        <v>-9.82</v>
      </c>
      <c r="C759" s="1">
        <v>-3.55</v>
      </c>
    </row>
    <row r="760" spans="1:3">
      <c r="A760" s="4">
        <v>-55.32</v>
      </c>
      <c r="B760" s="1">
        <v>-11.1</v>
      </c>
      <c r="C760" s="1">
        <v>-3.91</v>
      </c>
    </row>
    <row r="761" spans="1:3">
      <c r="A761" s="4">
        <v>-55.295000000000002</v>
      </c>
      <c r="B761" s="1">
        <v>-10.07</v>
      </c>
      <c r="C761" s="1">
        <v>-3.58</v>
      </c>
    </row>
    <row r="762" spans="1:3">
      <c r="A762" s="4">
        <v>-55.27</v>
      </c>
      <c r="B762" s="1">
        <v>-10.57</v>
      </c>
      <c r="C762" s="1">
        <v>-3.56</v>
      </c>
    </row>
    <row r="763" spans="1:3">
      <c r="A763" s="4">
        <v>-55.24</v>
      </c>
      <c r="B763" s="1">
        <v>-10.51</v>
      </c>
      <c r="C763" s="1">
        <v>-3.91</v>
      </c>
    </row>
    <row r="764" spans="1:3">
      <c r="A764" s="4">
        <v>-55.185000000000002</v>
      </c>
      <c r="B764" s="1">
        <v>-9.74</v>
      </c>
      <c r="C764" s="1">
        <v>-3.59</v>
      </c>
    </row>
    <row r="765" spans="1:3">
      <c r="A765" s="4">
        <v>-55.16</v>
      </c>
      <c r="B765" s="1">
        <v>-10.33</v>
      </c>
      <c r="C765" s="1">
        <v>-3.22</v>
      </c>
    </row>
    <row r="766" spans="1:3">
      <c r="A766" s="4">
        <v>-55.13</v>
      </c>
      <c r="B766" s="1">
        <v>-9.43</v>
      </c>
      <c r="C766" s="1">
        <v>-3.41</v>
      </c>
    </row>
    <row r="767" spans="1:3">
      <c r="A767" s="4">
        <v>-55.1</v>
      </c>
      <c r="B767" s="1">
        <v>-10.4</v>
      </c>
      <c r="C767" s="1">
        <v>-3.3</v>
      </c>
    </row>
    <row r="768" spans="1:3">
      <c r="A768" s="4">
        <v>-55.075000000000003</v>
      </c>
      <c r="B768" s="1">
        <v>-9.5399999999999991</v>
      </c>
      <c r="C768" s="1">
        <v>-3.29</v>
      </c>
    </row>
    <row r="769" spans="1:3">
      <c r="A769" s="4">
        <v>-55.05</v>
      </c>
      <c r="B769" s="1">
        <v>-10.26</v>
      </c>
      <c r="C769" s="1">
        <v>-3.24</v>
      </c>
    </row>
    <row r="770" spans="1:3">
      <c r="A770" s="4">
        <v>-55.024999999999999</v>
      </c>
      <c r="B770" s="1">
        <v>-9.85</v>
      </c>
      <c r="C770" s="1">
        <v>-3.46</v>
      </c>
    </row>
    <row r="771" spans="1:3">
      <c r="A771" s="4">
        <v>-55</v>
      </c>
      <c r="B771" s="1">
        <v>-11.15</v>
      </c>
      <c r="C771" s="1">
        <v>-3.7</v>
      </c>
    </row>
    <row r="772" spans="1:3">
      <c r="A772" s="4">
        <v>-54.97</v>
      </c>
      <c r="B772" s="1">
        <v>-10.35</v>
      </c>
      <c r="C772" s="1">
        <v>-3.75</v>
      </c>
    </row>
    <row r="773" spans="1:3">
      <c r="A773" s="4">
        <v>-54.94</v>
      </c>
      <c r="B773" s="1">
        <v>-10.79</v>
      </c>
      <c r="C773" s="1">
        <v>-3.18</v>
      </c>
    </row>
    <row r="774" spans="1:3">
      <c r="A774" s="4">
        <v>-54.89</v>
      </c>
      <c r="B774" s="1">
        <v>-10.7</v>
      </c>
      <c r="C774" s="1">
        <v>-3.58</v>
      </c>
    </row>
    <row r="775" spans="1:3">
      <c r="A775" s="4">
        <v>-54.78</v>
      </c>
      <c r="B775" s="1">
        <v>-9.3000000000000007</v>
      </c>
      <c r="C775" s="1">
        <v>-3.29</v>
      </c>
    </row>
    <row r="776" spans="1:3">
      <c r="A776" s="4">
        <v>-54.72</v>
      </c>
      <c r="B776" s="1">
        <v>-10.1</v>
      </c>
      <c r="C776" s="1">
        <v>-3.68</v>
      </c>
    </row>
    <row r="777" spans="1:3">
      <c r="A777" s="4">
        <v>-54.67</v>
      </c>
      <c r="B777" s="1">
        <v>-9.17</v>
      </c>
      <c r="C777" s="1">
        <v>-3.23</v>
      </c>
    </row>
    <row r="778" spans="1:3">
      <c r="A778" s="4">
        <v>-54.61</v>
      </c>
      <c r="B778" s="1">
        <v>-9.06</v>
      </c>
      <c r="C778" s="1">
        <v>-3.21</v>
      </c>
    </row>
    <row r="779" spans="1:3">
      <c r="A779" s="4">
        <v>-54.56</v>
      </c>
      <c r="B779" s="1">
        <v>-9.1</v>
      </c>
      <c r="C779" s="1">
        <v>-3.16</v>
      </c>
    </row>
    <row r="780" spans="1:3">
      <c r="A780" s="4">
        <v>-54.5</v>
      </c>
      <c r="B780" s="1">
        <v>-9.2899999999999991</v>
      </c>
      <c r="C780" s="1">
        <v>-3.18</v>
      </c>
    </row>
    <row r="781" spans="1:3">
      <c r="A781" s="4">
        <v>-54.45</v>
      </c>
      <c r="B781" s="1">
        <v>-9.23</v>
      </c>
      <c r="C781" s="1">
        <v>-3.28</v>
      </c>
    </row>
    <row r="782" spans="1:3">
      <c r="A782" s="4">
        <v>-54.424999999999997</v>
      </c>
      <c r="B782" s="1">
        <v>-9.6</v>
      </c>
      <c r="C782" s="1">
        <v>-3.53</v>
      </c>
    </row>
    <row r="783" spans="1:3">
      <c r="A783" s="4">
        <v>-54.4</v>
      </c>
      <c r="B783" s="1">
        <v>-10.76</v>
      </c>
      <c r="C783" s="1">
        <v>-4.8600000000000003</v>
      </c>
    </row>
    <row r="784" spans="1:3">
      <c r="A784" s="4">
        <v>-54.34</v>
      </c>
      <c r="B784" s="1">
        <v>-9.7100000000000009</v>
      </c>
      <c r="C784" s="1">
        <v>-4.3099999999999996</v>
      </c>
    </row>
    <row r="785" spans="1:3">
      <c r="A785" s="4">
        <v>-54.29</v>
      </c>
      <c r="B785" s="1">
        <v>-10.26</v>
      </c>
      <c r="C785" s="1">
        <v>-4.25</v>
      </c>
    </row>
    <row r="786" spans="1:3">
      <c r="A786" s="4">
        <v>-54.23</v>
      </c>
      <c r="B786" s="1">
        <v>-10.039999999999999</v>
      </c>
      <c r="C786" s="1">
        <v>-4.18</v>
      </c>
    </row>
    <row r="787" spans="1:3">
      <c r="A787" s="4">
        <v>-54.18</v>
      </c>
      <c r="B787" s="1">
        <v>-10.65</v>
      </c>
      <c r="C787" s="1">
        <v>-5.27</v>
      </c>
    </row>
    <row r="788" spans="1:3">
      <c r="A788" s="4">
        <v>-54.12</v>
      </c>
      <c r="B788" s="1">
        <v>-10.08</v>
      </c>
      <c r="C788" s="1">
        <v>-3.51</v>
      </c>
    </row>
    <row r="789" spans="1:3">
      <c r="A789" s="4">
        <v>-54.07</v>
      </c>
      <c r="B789" s="1">
        <v>-10.220000000000001</v>
      </c>
      <c r="C789" s="1">
        <v>-3.68</v>
      </c>
    </row>
    <row r="790" spans="1:3">
      <c r="A790" s="4">
        <v>-54.01</v>
      </c>
      <c r="B790" s="1">
        <v>-10.75</v>
      </c>
      <c r="C790" s="1">
        <v>-4.08</v>
      </c>
    </row>
    <row r="791" spans="1:3">
      <c r="A791" s="4">
        <v>-53.96</v>
      </c>
      <c r="B791" s="1">
        <v>-10.59</v>
      </c>
      <c r="C791" s="1">
        <v>-4</v>
      </c>
    </row>
    <row r="792" spans="1:3">
      <c r="A792" s="4">
        <v>-53.9</v>
      </c>
      <c r="B792" s="1">
        <v>-10.39</v>
      </c>
      <c r="C792" s="1">
        <v>-3.98</v>
      </c>
    </row>
    <row r="793" spans="1:3">
      <c r="A793" s="4">
        <v>-53.85</v>
      </c>
      <c r="B793" s="1">
        <v>-11.23</v>
      </c>
      <c r="C793" s="1">
        <v>-4.66</v>
      </c>
    </row>
    <row r="794" spans="1:3">
      <c r="A794" s="4">
        <v>-53.8</v>
      </c>
      <c r="B794" s="1">
        <v>-10.76</v>
      </c>
      <c r="C794" s="1">
        <v>-4.2699999999999996</v>
      </c>
    </row>
    <row r="795" spans="1:3">
      <c r="A795" s="4">
        <v>-53.74</v>
      </c>
      <c r="B795" s="1">
        <v>-11.64</v>
      </c>
      <c r="C795" s="1">
        <v>-4.18</v>
      </c>
    </row>
    <row r="796" spans="1:3">
      <c r="A796" s="4">
        <v>-53.69</v>
      </c>
      <c r="B796" s="1">
        <v>-11.41</v>
      </c>
      <c r="C796" s="1">
        <v>-4.29</v>
      </c>
    </row>
    <row r="797" spans="1:3">
      <c r="A797" s="4">
        <v>-53.63</v>
      </c>
      <c r="B797" s="1">
        <v>-10.62</v>
      </c>
      <c r="C797" s="1">
        <v>-4.47</v>
      </c>
    </row>
    <row r="798" spans="1:3">
      <c r="A798" s="4">
        <v>-53.58</v>
      </c>
      <c r="B798" s="1">
        <v>-10.93</v>
      </c>
      <c r="C798" s="1">
        <v>-4.3</v>
      </c>
    </row>
    <row r="799" spans="1:3">
      <c r="A799" s="4">
        <v>-53.52</v>
      </c>
      <c r="B799" s="1">
        <v>-11.02</v>
      </c>
      <c r="C799" s="1">
        <v>-5.1100000000000003</v>
      </c>
    </row>
    <row r="800" spans="1:3">
      <c r="A800" s="4">
        <v>-53.47</v>
      </c>
      <c r="B800" s="1">
        <v>-9.76</v>
      </c>
      <c r="C800" s="1">
        <v>-4.55</v>
      </c>
    </row>
    <row r="801" spans="1:3">
      <c r="A801" s="4">
        <v>-53.41</v>
      </c>
      <c r="B801" s="1">
        <v>-9.9700000000000006</v>
      </c>
      <c r="C801" s="1">
        <v>-4.3899999999999997</v>
      </c>
    </row>
    <row r="802" spans="1:3">
      <c r="A802" s="4">
        <v>-53.36</v>
      </c>
      <c r="B802" s="1">
        <v>-9.2799999999999994</v>
      </c>
      <c r="C802" s="1">
        <v>-4.09</v>
      </c>
    </row>
    <row r="803" spans="1:3">
      <c r="A803" s="4">
        <v>-53.3</v>
      </c>
      <c r="B803" s="1">
        <v>-9.41</v>
      </c>
      <c r="C803" s="1">
        <v>-4.21</v>
      </c>
    </row>
    <row r="804" spans="1:3">
      <c r="A804" s="4">
        <v>-53.25</v>
      </c>
      <c r="B804" s="1">
        <v>-10.06</v>
      </c>
      <c r="C804" s="1">
        <v>-4.2</v>
      </c>
    </row>
    <row r="805" spans="1:3">
      <c r="A805" s="4">
        <v>-53.19</v>
      </c>
      <c r="B805" s="1">
        <v>-9.6300000000000008</v>
      </c>
      <c r="C805" s="1">
        <v>-4.04</v>
      </c>
    </row>
    <row r="806" spans="1:3">
      <c r="A806" s="4">
        <v>-53.14</v>
      </c>
      <c r="B806" s="1">
        <v>-9.58</v>
      </c>
      <c r="C806" s="1">
        <v>-4.16</v>
      </c>
    </row>
    <row r="807" spans="1:3">
      <c r="A807" s="4">
        <v>-53.09</v>
      </c>
      <c r="B807" s="1">
        <v>-9.7200000000000006</v>
      </c>
      <c r="C807" s="1">
        <v>-4.43</v>
      </c>
    </row>
    <row r="808" spans="1:3">
      <c r="A808" s="4">
        <v>-53.03</v>
      </c>
      <c r="B808" s="1">
        <v>-9.65</v>
      </c>
      <c r="C808" s="1">
        <v>-3.95</v>
      </c>
    </row>
    <row r="809" spans="1:3">
      <c r="A809" s="4">
        <v>-52.98</v>
      </c>
      <c r="B809" s="1">
        <v>-10.41</v>
      </c>
      <c r="C809" s="1">
        <v>-4.2699999999999996</v>
      </c>
    </row>
    <row r="810" spans="1:3">
      <c r="A810" s="4">
        <v>-52.92</v>
      </c>
      <c r="B810" s="1">
        <v>-10.58</v>
      </c>
      <c r="C810" s="1">
        <v>-4.92</v>
      </c>
    </row>
    <row r="811" spans="1:3">
      <c r="A811" s="4">
        <v>-52.87</v>
      </c>
      <c r="B811" s="1">
        <v>-10.01</v>
      </c>
      <c r="C811" s="1">
        <v>-4.4800000000000004</v>
      </c>
    </row>
    <row r="812" spans="1:3">
      <c r="A812" s="4">
        <v>-52.81</v>
      </c>
      <c r="B812" s="1">
        <v>-9.9</v>
      </c>
      <c r="C812" s="1">
        <v>-4.4000000000000004</v>
      </c>
    </row>
    <row r="813" spans="1:3">
      <c r="A813" s="4">
        <v>-52.76</v>
      </c>
      <c r="B813" s="1">
        <v>-10.24</v>
      </c>
      <c r="C813" s="1">
        <v>-4.8</v>
      </c>
    </row>
    <row r="814" spans="1:3">
      <c r="A814" s="4">
        <v>-52.7</v>
      </c>
      <c r="B814" s="1">
        <v>-10.4</v>
      </c>
      <c r="C814" s="1">
        <v>-4.13</v>
      </c>
    </row>
    <row r="815" spans="1:3">
      <c r="A815" s="4">
        <v>-52.65</v>
      </c>
      <c r="B815" s="1">
        <v>-10.68</v>
      </c>
      <c r="C815" s="1">
        <v>-4.28</v>
      </c>
    </row>
    <row r="816" spans="1:3">
      <c r="A816" s="4">
        <v>-52.59</v>
      </c>
      <c r="B816" s="1">
        <v>-9.66</v>
      </c>
      <c r="C816" s="1">
        <v>-4.1399999999999997</v>
      </c>
    </row>
    <row r="817" spans="1:3">
      <c r="A817" s="4">
        <v>-52.54</v>
      </c>
      <c r="B817" s="1">
        <v>-9.86</v>
      </c>
      <c r="C817" s="1">
        <v>-4.1100000000000003</v>
      </c>
    </row>
    <row r="818" spans="1:3">
      <c r="A818" s="4">
        <v>-52.48</v>
      </c>
      <c r="B818" s="1">
        <v>-8.84</v>
      </c>
      <c r="C818" s="1">
        <v>-4</v>
      </c>
    </row>
    <row r="819" spans="1:3">
      <c r="A819" s="4">
        <v>-52.43</v>
      </c>
      <c r="B819" s="1">
        <v>-9.1199999999999992</v>
      </c>
      <c r="C819" s="1">
        <v>-4.29</v>
      </c>
    </row>
    <row r="820" spans="1:3">
      <c r="A820" s="4">
        <v>-52.37</v>
      </c>
      <c r="B820" s="1">
        <v>-8.68</v>
      </c>
      <c r="C820" s="1">
        <v>-3.71</v>
      </c>
    </row>
    <row r="821" spans="1:3">
      <c r="A821" s="4">
        <v>-52.3</v>
      </c>
      <c r="B821" s="1">
        <v>-9.2200000000000006</v>
      </c>
      <c r="C821" s="1">
        <v>-3.83</v>
      </c>
    </row>
    <row r="822" spans="1:3">
      <c r="A822" s="4">
        <v>-52.27</v>
      </c>
      <c r="B822" s="1">
        <v>-9.4700000000000006</v>
      </c>
      <c r="C822" s="1">
        <v>-4.05</v>
      </c>
    </row>
    <row r="823" spans="1:3">
      <c r="A823" s="4">
        <v>-52.16</v>
      </c>
      <c r="B823" s="1">
        <v>-9.43</v>
      </c>
      <c r="C823" s="1">
        <v>-4.28</v>
      </c>
    </row>
    <row r="824" spans="1:3">
      <c r="A824" s="4">
        <v>-52.1</v>
      </c>
      <c r="B824" s="1">
        <v>-9.5299999999999994</v>
      </c>
      <c r="C824" s="1">
        <v>-4.03</v>
      </c>
    </row>
    <row r="825" spans="1:3">
      <c r="A825" s="4">
        <v>-52.05</v>
      </c>
      <c r="B825" s="1">
        <v>-9.99</v>
      </c>
      <c r="C825" s="1">
        <v>-4.17</v>
      </c>
    </row>
    <row r="826" spans="1:3">
      <c r="A826" s="4">
        <v>-51.99</v>
      </c>
      <c r="B826" s="1">
        <v>-9.6</v>
      </c>
      <c r="C826" s="1">
        <v>-4</v>
      </c>
    </row>
    <row r="827" spans="1:3">
      <c r="A827" s="4">
        <v>-51.94</v>
      </c>
      <c r="B827" s="1">
        <v>-9.5299999999999994</v>
      </c>
      <c r="C827" s="1">
        <v>-3.88</v>
      </c>
    </row>
    <row r="828" spans="1:3">
      <c r="A828" s="4">
        <v>-51.88</v>
      </c>
      <c r="B828" s="1">
        <v>-9.5299999999999994</v>
      </c>
      <c r="C828" s="1">
        <v>-4.04</v>
      </c>
    </row>
    <row r="829" spans="1:3">
      <c r="A829" s="4">
        <v>-51.83</v>
      </c>
      <c r="B829" s="1">
        <v>-9.69</v>
      </c>
      <c r="C829" s="1">
        <v>-4.0599999999999996</v>
      </c>
    </row>
    <row r="830" spans="1:3">
      <c r="A830" s="4">
        <v>-51.77</v>
      </c>
      <c r="B830" s="1">
        <v>-9.0399999999999991</v>
      </c>
      <c r="C830" s="1">
        <v>-3.59</v>
      </c>
    </row>
    <row r="831" spans="1:3">
      <c r="A831" s="4">
        <v>-51.72</v>
      </c>
      <c r="B831" s="1">
        <v>-9.18</v>
      </c>
      <c r="C831" s="1">
        <v>-3.63</v>
      </c>
    </row>
    <row r="832" spans="1:3">
      <c r="A832" s="4">
        <v>-51.67</v>
      </c>
      <c r="B832" s="1">
        <v>-9.1999999999999993</v>
      </c>
      <c r="C832" s="1">
        <v>-3.72</v>
      </c>
    </row>
    <row r="833" spans="1:3">
      <c r="A833" s="4">
        <v>-51.61</v>
      </c>
      <c r="B833" s="1">
        <v>-8.93</v>
      </c>
      <c r="C833" s="1">
        <v>-3.57</v>
      </c>
    </row>
    <row r="834" spans="1:3">
      <c r="A834" s="4">
        <v>-51.56</v>
      </c>
      <c r="B834" s="1">
        <v>-9.3699999999999992</v>
      </c>
      <c r="C834" s="1">
        <v>-3.72</v>
      </c>
    </row>
    <row r="835" spans="1:3">
      <c r="A835" s="4">
        <v>-51.5</v>
      </c>
      <c r="B835" s="1">
        <v>-9.75</v>
      </c>
      <c r="C835" s="1">
        <v>-3.84</v>
      </c>
    </row>
    <row r="836" spans="1:3">
      <c r="A836" s="4">
        <v>-51.45</v>
      </c>
      <c r="B836" s="1">
        <v>-9.49</v>
      </c>
      <c r="C836" s="1">
        <v>-3.59</v>
      </c>
    </row>
    <row r="837" spans="1:3">
      <c r="A837" s="4">
        <v>-51.39</v>
      </c>
      <c r="B837" s="1">
        <v>-9.67</v>
      </c>
      <c r="C837" s="1">
        <v>-3.98</v>
      </c>
    </row>
    <row r="838" spans="1:3">
      <c r="A838" s="4">
        <v>-51.34</v>
      </c>
      <c r="B838" s="1">
        <v>-9.5399999999999991</v>
      </c>
      <c r="C838" s="1">
        <v>-3.79</v>
      </c>
    </row>
    <row r="839" spans="1:3">
      <c r="A839" s="4">
        <v>-51.28</v>
      </c>
      <c r="B839" s="1">
        <v>-9.4499999999999993</v>
      </c>
      <c r="C839" s="1">
        <v>-3.54</v>
      </c>
    </row>
    <row r="840" spans="1:3">
      <c r="A840" s="4">
        <v>-51.23</v>
      </c>
      <c r="B840" s="1">
        <v>-9.77</v>
      </c>
      <c r="C840" s="1">
        <v>-4.05</v>
      </c>
    </row>
    <row r="841" spans="1:3">
      <c r="A841" s="4">
        <v>-51.17</v>
      </c>
      <c r="B841" s="1">
        <v>-10.01</v>
      </c>
      <c r="C841" s="1">
        <v>-3.94</v>
      </c>
    </row>
    <row r="842" spans="1:3">
      <c r="A842" s="4">
        <v>-51.12</v>
      </c>
      <c r="B842" s="1">
        <v>-10.44</v>
      </c>
      <c r="C842" s="1">
        <v>-4.03</v>
      </c>
    </row>
    <row r="843" spans="1:3">
      <c r="A843" s="4">
        <v>-51.07</v>
      </c>
      <c r="B843" s="1">
        <v>-10.43</v>
      </c>
      <c r="C843" s="1">
        <v>-3.77</v>
      </c>
    </row>
    <row r="844" spans="1:3">
      <c r="A844" s="4">
        <v>-51</v>
      </c>
      <c r="B844" s="1">
        <v>-10.45</v>
      </c>
      <c r="C844" s="1">
        <v>-3.71</v>
      </c>
    </row>
    <row r="845" spans="1:3">
      <c r="A845" s="4">
        <v>-50.96</v>
      </c>
      <c r="B845" s="1">
        <v>-10.17</v>
      </c>
      <c r="C845" s="1">
        <v>-3.74</v>
      </c>
    </row>
    <row r="846" spans="1:3">
      <c r="A846" s="4">
        <v>-50.9</v>
      </c>
      <c r="B846" s="1">
        <v>-8.8699999999999992</v>
      </c>
      <c r="C846" s="1">
        <v>-3.45</v>
      </c>
    </row>
    <row r="847" spans="1:3">
      <c r="A847" s="4">
        <v>-50.85</v>
      </c>
      <c r="B847" s="1">
        <v>-9.8699999999999992</v>
      </c>
      <c r="C847" s="1">
        <v>-3.92</v>
      </c>
    </row>
    <row r="848" spans="1:3">
      <c r="A848" s="4">
        <v>-50.79</v>
      </c>
      <c r="B848" s="1">
        <v>-9.85</v>
      </c>
      <c r="C848" s="1">
        <v>-3.73</v>
      </c>
    </row>
    <row r="849" spans="1:3">
      <c r="A849" s="4">
        <v>-50.74</v>
      </c>
      <c r="B849" s="1">
        <v>-9.52</v>
      </c>
      <c r="C849" s="1">
        <v>-3.84</v>
      </c>
    </row>
    <row r="850" spans="1:3">
      <c r="A850" s="4">
        <v>-50.68</v>
      </c>
      <c r="B850" s="1">
        <v>-9.36</v>
      </c>
      <c r="C850" s="1">
        <v>-3.36</v>
      </c>
    </row>
    <row r="851" spans="1:3">
      <c r="A851" s="4">
        <v>-50.63</v>
      </c>
      <c r="B851" s="1">
        <v>-8.99</v>
      </c>
      <c r="C851" s="1">
        <v>-3.55</v>
      </c>
    </row>
    <row r="852" spans="1:3">
      <c r="A852" s="4">
        <v>-50.57</v>
      </c>
      <c r="B852" s="1">
        <v>-9.58</v>
      </c>
      <c r="C852" s="1">
        <v>-3.94</v>
      </c>
    </row>
    <row r="853" spans="1:3">
      <c r="A853" s="4">
        <v>-50.52</v>
      </c>
      <c r="B853" s="1">
        <v>-9.4700000000000006</v>
      </c>
      <c r="C853" s="1">
        <v>-3.81</v>
      </c>
    </row>
    <row r="854" spans="1:3">
      <c r="A854" s="4">
        <v>-50.46</v>
      </c>
      <c r="B854" s="1">
        <v>-9.4700000000000006</v>
      </c>
      <c r="C854" s="1">
        <v>-3.7</v>
      </c>
    </row>
    <row r="855" spans="1:3">
      <c r="A855" s="4">
        <v>-50.41</v>
      </c>
      <c r="B855" s="1">
        <v>-9.1300000000000008</v>
      </c>
      <c r="C855" s="1">
        <v>-3.71</v>
      </c>
    </row>
    <row r="856" spans="1:3">
      <c r="A856" s="4">
        <v>-50.36</v>
      </c>
      <c r="B856" s="1">
        <v>-8.98</v>
      </c>
      <c r="C856" s="1">
        <v>-3.35</v>
      </c>
    </row>
    <row r="857" spans="1:3">
      <c r="A857" s="4">
        <v>-50.3</v>
      </c>
      <c r="B857" s="1">
        <v>-9.7100000000000009</v>
      </c>
      <c r="C857" s="1">
        <v>-3.34</v>
      </c>
    </row>
    <row r="858" spans="1:3">
      <c r="A858" s="4">
        <v>-50.25</v>
      </c>
      <c r="B858" s="1">
        <v>-9.31</v>
      </c>
      <c r="C858" s="1">
        <v>-3.43</v>
      </c>
    </row>
    <row r="859" spans="1:3">
      <c r="A859" s="4">
        <v>-50.19</v>
      </c>
      <c r="B859" s="1">
        <v>-8.56</v>
      </c>
      <c r="C859" s="1">
        <v>-3.34</v>
      </c>
    </row>
    <row r="860" spans="1:3">
      <c r="A860" s="4">
        <v>-50.14</v>
      </c>
      <c r="B860" s="1">
        <v>-9.4499999999999993</v>
      </c>
      <c r="C860" s="1">
        <v>-3.66</v>
      </c>
    </row>
    <row r="861" spans="1:3">
      <c r="A861" s="4">
        <v>-50.08</v>
      </c>
      <c r="B861" s="1">
        <v>-9.0299999999999994</v>
      </c>
      <c r="C861" s="1">
        <v>-3.02</v>
      </c>
    </row>
    <row r="862" spans="1:3">
      <c r="A862" s="4">
        <v>-50.03</v>
      </c>
      <c r="B862" s="1">
        <v>-9.3800000000000008</v>
      </c>
      <c r="C862" s="1">
        <v>-3.42</v>
      </c>
    </row>
    <row r="863" spans="1:3">
      <c r="A863" s="4">
        <v>-49.97</v>
      </c>
      <c r="B863" s="1">
        <v>-9.39</v>
      </c>
      <c r="C863" s="1">
        <v>-3.24</v>
      </c>
    </row>
    <row r="864" spans="1:3">
      <c r="A864" s="4">
        <v>-49.92</v>
      </c>
      <c r="B864" s="1">
        <v>-9.14</v>
      </c>
      <c r="C864" s="1">
        <v>-3.68</v>
      </c>
    </row>
    <row r="865" spans="1:3">
      <c r="A865" s="4">
        <v>-49.81</v>
      </c>
      <c r="B865" s="1">
        <v>-10.210000000000001</v>
      </c>
      <c r="C865" s="1">
        <v>-3.56</v>
      </c>
    </row>
    <row r="866" spans="1:3">
      <c r="A866" s="4">
        <v>-49.75</v>
      </c>
      <c r="B866" s="1">
        <v>-10.4</v>
      </c>
      <c r="C866" s="1">
        <v>-3.52</v>
      </c>
    </row>
    <row r="867" spans="1:3">
      <c r="A867" s="4">
        <v>-49.7</v>
      </c>
      <c r="B867" s="1">
        <v>-10.61</v>
      </c>
      <c r="C867" s="1">
        <v>-3.47</v>
      </c>
    </row>
    <row r="868" spans="1:3">
      <c r="A868" s="4">
        <v>-49.64</v>
      </c>
      <c r="B868" s="1">
        <v>-10.57</v>
      </c>
      <c r="C868" s="1">
        <v>-3.98</v>
      </c>
    </row>
    <row r="869" spans="1:3">
      <c r="A869" s="4">
        <v>-49.59</v>
      </c>
      <c r="B869" s="1">
        <v>-10.53</v>
      </c>
      <c r="C869" s="1">
        <v>-4.17</v>
      </c>
    </row>
    <row r="870" spans="1:3">
      <c r="A870" s="4">
        <v>-49.48</v>
      </c>
      <c r="B870" s="1">
        <v>-10.51</v>
      </c>
      <c r="C870" s="1">
        <v>-4.07</v>
      </c>
    </row>
    <row r="871" spans="1:3">
      <c r="A871" s="4">
        <v>-49.43</v>
      </c>
      <c r="B871" s="1">
        <v>-10.47</v>
      </c>
      <c r="C871" s="1">
        <v>-4.13</v>
      </c>
    </row>
    <row r="872" spans="1:3">
      <c r="A872" s="4">
        <v>-49.37</v>
      </c>
      <c r="B872" s="1">
        <v>-10.01</v>
      </c>
      <c r="C872" s="1">
        <v>-3.73</v>
      </c>
    </row>
    <row r="873" spans="1:3">
      <c r="A873" s="4">
        <v>-49.32</v>
      </c>
      <c r="B873" s="1">
        <v>-9.84</v>
      </c>
      <c r="C873" s="1">
        <v>-3.73</v>
      </c>
    </row>
    <row r="874" spans="1:3">
      <c r="A874" s="4">
        <v>-49.26</v>
      </c>
      <c r="B874" s="1">
        <v>-9.93</v>
      </c>
      <c r="C874" s="1">
        <v>-4.09</v>
      </c>
    </row>
    <row r="875" spans="1:3">
      <c r="A875" s="4">
        <v>-49.21</v>
      </c>
      <c r="B875" s="1">
        <v>-9.4499999999999993</v>
      </c>
      <c r="C875" s="1">
        <v>-3.57</v>
      </c>
    </row>
    <row r="876" spans="1:3">
      <c r="A876" s="4">
        <v>-49.15</v>
      </c>
      <c r="B876" s="1">
        <v>-9.19</v>
      </c>
      <c r="C876" s="1">
        <v>-3.5</v>
      </c>
    </row>
    <row r="877" spans="1:3">
      <c r="A877" s="4">
        <v>-48.89</v>
      </c>
      <c r="B877" s="1">
        <v>-9.09</v>
      </c>
      <c r="C877" s="1">
        <v>-3.59</v>
      </c>
    </row>
    <row r="878" spans="1:3">
      <c r="A878" s="4">
        <v>-48.84</v>
      </c>
      <c r="B878" s="1">
        <v>-9.9600000000000009</v>
      </c>
      <c r="C878" s="1">
        <v>-3.68</v>
      </c>
    </row>
    <row r="879" spans="1:3">
      <c r="A879" s="4">
        <v>-48.69</v>
      </c>
      <c r="B879" s="1">
        <v>-9.9600000000000009</v>
      </c>
      <c r="C879" s="1">
        <v>-3.74</v>
      </c>
    </row>
    <row r="880" spans="1:3">
      <c r="A880" s="4">
        <v>-48.54</v>
      </c>
      <c r="B880" s="1">
        <v>-9.99</v>
      </c>
      <c r="C880" s="1">
        <v>-3.75</v>
      </c>
    </row>
    <row r="881" spans="1:3">
      <c r="A881" s="4">
        <v>-48.5</v>
      </c>
      <c r="B881" s="1">
        <v>-10</v>
      </c>
      <c r="C881" s="1">
        <v>-3.67</v>
      </c>
    </row>
    <row r="882" spans="1:3">
      <c r="A882" s="4">
        <v>-48.48</v>
      </c>
      <c r="B882" s="1">
        <v>-9.57</v>
      </c>
      <c r="C882" s="1">
        <v>-3.45</v>
      </c>
    </row>
    <row r="883" spans="1:3">
      <c r="A883" s="4">
        <v>-48.45</v>
      </c>
      <c r="B883" s="1">
        <v>-9.91</v>
      </c>
      <c r="C883" s="1">
        <v>-3.67</v>
      </c>
    </row>
    <row r="884" spans="1:3">
      <c r="A884" s="4">
        <v>-48.4</v>
      </c>
      <c r="B884" s="1">
        <v>-9.66</v>
      </c>
      <c r="C884" s="1">
        <v>-3.59</v>
      </c>
    </row>
    <row r="885" spans="1:3">
      <c r="A885" s="4">
        <v>-48.38</v>
      </c>
      <c r="B885" s="1">
        <v>-9.64</v>
      </c>
      <c r="C885" s="1">
        <v>-3.63</v>
      </c>
    </row>
    <row r="886" spans="1:3">
      <c r="A886" s="4">
        <v>-48.35</v>
      </c>
      <c r="B886" s="1">
        <v>-9.39</v>
      </c>
      <c r="C886" s="1">
        <v>-3.46</v>
      </c>
    </row>
    <row r="887" spans="1:3">
      <c r="A887" s="4">
        <v>-48.3</v>
      </c>
      <c r="B887" s="1">
        <v>-9.3000000000000007</v>
      </c>
      <c r="C887" s="1">
        <v>-3.43</v>
      </c>
    </row>
    <row r="888" spans="1:3">
      <c r="A888" s="4">
        <v>-48.3</v>
      </c>
      <c r="B888" s="1">
        <v>-9.3800000000000008</v>
      </c>
      <c r="C888" s="1">
        <v>-3.48</v>
      </c>
    </row>
    <row r="889" spans="1:3">
      <c r="A889" s="4">
        <v>-47.9</v>
      </c>
      <c r="B889" s="1">
        <v>-9.49</v>
      </c>
      <c r="C889" s="1">
        <v>-3.46</v>
      </c>
    </row>
    <row r="890" spans="1:3">
      <c r="A890" s="4">
        <v>-47.5</v>
      </c>
      <c r="B890" s="1">
        <v>-9.27</v>
      </c>
      <c r="C890" s="1">
        <v>-3.36</v>
      </c>
    </row>
    <row r="891" spans="1:3">
      <c r="A891" s="4">
        <v>-47.44</v>
      </c>
      <c r="B891" s="1">
        <v>-9.2899999999999991</v>
      </c>
      <c r="C891" s="1">
        <v>-3.34</v>
      </c>
    </row>
    <row r="892" spans="1:3">
      <c r="A892" s="4">
        <v>-47.39</v>
      </c>
      <c r="B892" s="1">
        <v>-9.27</v>
      </c>
      <c r="C892" s="1">
        <v>-3.37</v>
      </c>
    </row>
    <row r="893" spans="1:3">
      <c r="A893" s="4">
        <v>-47.33</v>
      </c>
      <c r="B893" s="1">
        <v>-8.7899999999999991</v>
      </c>
      <c r="C893" s="1">
        <v>-3.24</v>
      </c>
    </row>
    <row r="894" spans="1:3">
      <c r="A894" s="4">
        <v>-47.27</v>
      </c>
      <c r="B894" s="1">
        <v>-9.19</v>
      </c>
      <c r="C894" s="1">
        <v>-3.29</v>
      </c>
    </row>
    <row r="895" spans="1:3">
      <c r="A895" s="4">
        <v>-47.21</v>
      </c>
      <c r="B895" s="1">
        <v>-8.89</v>
      </c>
      <c r="C895" s="1">
        <v>-3.22</v>
      </c>
    </row>
    <row r="896" spans="1:3">
      <c r="A896" s="4">
        <v>-47.15</v>
      </c>
      <c r="B896" s="1">
        <v>-9.0399999999999991</v>
      </c>
      <c r="C896" s="1">
        <v>-3.32</v>
      </c>
    </row>
    <row r="897" spans="1:3">
      <c r="A897" s="4">
        <v>-47.09</v>
      </c>
      <c r="B897" s="1">
        <v>-9.41</v>
      </c>
      <c r="C897" s="1">
        <v>-3.51</v>
      </c>
    </row>
    <row r="898" spans="1:3">
      <c r="A898" s="4">
        <v>-47.03</v>
      </c>
      <c r="B898" s="1">
        <v>-9.48</v>
      </c>
      <c r="C898" s="1">
        <v>-3.58</v>
      </c>
    </row>
    <row r="899" spans="1:3">
      <c r="A899" s="4">
        <v>-46.97</v>
      </c>
      <c r="B899" s="1">
        <v>-9.4600000000000009</v>
      </c>
      <c r="C899" s="1">
        <v>-3.59</v>
      </c>
    </row>
    <row r="900" spans="1:3">
      <c r="A900" s="4">
        <v>-46.91</v>
      </c>
      <c r="B900" s="1">
        <v>-9.59</v>
      </c>
      <c r="C900" s="1">
        <v>-3.67</v>
      </c>
    </row>
    <row r="901" spans="1:3">
      <c r="A901" s="4">
        <v>-46.86</v>
      </c>
      <c r="B901" s="1">
        <v>-8.6300000000000008</v>
      </c>
      <c r="C901" s="1">
        <v>-3.34</v>
      </c>
    </row>
    <row r="902" spans="1:3">
      <c r="A902" s="4">
        <v>-46.8</v>
      </c>
      <c r="B902" s="1">
        <v>-9.42</v>
      </c>
      <c r="C902" s="1">
        <v>-3.4</v>
      </c>
    </row>
    <row r="903" spans="1:3">
      <c r="A903" s="4">
        <v>-46.74</v>
      </c>
      <c r="B903" s="1">
        <v>-9.4</v>
      </c>
      <c r="C903" s="1">
        <v>-3.47</v>
      </c>
    </row>
    <row r="904" spans="1:3">
      <c r="A904" s="4">
        <v>-46.69</v>
      </c>
      <c r="B904" s="1">
        <v>-8.9600000000000009</v>
      </c>
      <c r="C904" s="1">
        <v>-3.28</v>
      </c>
    </row>
    <row r="905" spans="1:3">
      <c r="A905" s="4">
        <v>-46.63</v>
      </c>
      <c r="B905" s="1">
        <v>-7.71</v>
      </c>
      <c r="C905" s="1">
        <v>-2.78</v>
      </c>
    </row>
    <row r="906" spans="1:3">
      <c r="A906" s="4">
        <v>-46.57</v>
      </c>
      <c r="B906" s="1">
        <v>-7.9</v>
      </c>
      <c r="C906" s="1">
        <v>-2.69</v>
      </c>
    </row>
    <row r="907" spans="1:3">
      <c r="A907" s="4">
        <v>-46.51</v>
      </c>
      <c r="B907" s="1">
        <v>-7.63</v>
      </c>
      <c r="C907" s="1">
        <v>-2.71</v>
      </c>
    </row>
    <row r="908" spans="1:3">
      <c r="A908" s="4">
        <v>-46.46</v>
      </c>
      <c r="B908" s="1">
        <v>-7.54</v>
      </c>
      <c r="C908" s="1">
        <v>-2.54</v>
      </c>
    </row>
    <row r="909" spans="1:3">
      <c r="A909" s="4">
        <v>-46.4</v>
      </c>
      <c r="B909" s="1">
        <v>-7.49</v>
      </c>
      <c r="C909" s="1">
        <v>-2.48</v>
      </c>
    </row>
    <row r="910" spans="1:3">
      <c r="A910" s="4">
        <v>-46.31</v>
      </c>
      <c r="B910" s="1">
        <v>-8.3800000000000008</v>
      </c>
      <c r="C910" s="1">
        <v>-2.95</v>
      </c>
    </row>
    <row r="911" spans="1:3">
      <c r="A911" s="4">
        <v>-46.23</v>
      </c>
      <c r="B911" s="1">
        <v>-8.8800000000000008</v>
      </c>
      <c r="C911" s="1">
        <v>-2.97</v>
      </c>
    </row>
    <row r="912" spans="1:3">
      <c r="A912" s="4">
        <v>-46.14</v>
      </c>
      <c r="B912" s="1">
        <v>-9.61</v>
      </c>
      <c r="C912" s="1">
        <v>-3.03</v>
      </c>
    </row>
    <row r="913" spans="1:3">
      <c r="A913" s="4">
        <v>-46.09</v>
      </c>
      <c r="B913" s="1">
        <v>-8.3000000000000007</v>
      </c>
      <c r="C913" s="1">
        <v>-3.38</v>
      </c>
    </row>
    <row r="914" spans="1:3">
      <c r="A914" s="4">
        <v>-46.05</v>
      </c>
      <c r="B914" s="1">
        <v>-9.3800000000000008</v>
      </c>
      <c r="C914" s="1">
        <v>-2.93</v>
      </c>
    </row>
    <row r="915" spans="1:3">
      <c r="A915" s="4">
        <v>-46</v>
      </c>
      <c r="B915" s="1">
        <v>-9.1</v>
      </c>
      <c r="C915" s="1">
        <v>-2.88</v>
      </c>
    </row>
    <row r="916" spans="1:3">
      <c r="A916" s="4">
        <v>-45.96</v>
      </c>
      <c r="B916" s="1">
        <v>-9.18</v>
      </c>
      <c r="C916" s="1">
        <v>-2.81</v>
      </c>
    </row>
    <row r="917" spans="1:3">
      <c r="A917" s="4">
        <v>-45.88</v>
      </c>
      <c r="B917" s="1">
        <v>-9.16</v>
      </c>
      <c r="C917" s="1">
        <v>-2.83</v>
      </c>
    </row>
    <row r="918" spans="1:3">
      <c r="A918" s="4">
        <v>-45.79</v>
      </c>
      <c r="B918" s="1">
        <v>-9.18</v>
      </c>
      <c r="C918" s="1">
        <v>-2.81</v>
      </c>
    </row>
    <row r="919" spans="1:3">
      <c r="A919" s="4">
        <v>-45.76</v>
      </c>
      <c r="B919" s="1">
        <v>-8.8800000000000008</v>
      </c>
      <c r="C919" s="1">
        <v>-2.81</v>
      </c>
    </row>
    <row r="920" spans="1:3">
      <c r="A920" s="4">
        <v>-45.7</v>
      </c>
      <c r="B920" s="1">
        <v>-7.27</v>
      </c>
      <c r="C920" s="1">
        <v>-2.64</v>
      </c>
    </row>
    <row r="921" spans="1:3">
      <c r="A921" s="4">
        <v>-45.51</v>
      </c>
      <c r="B921" s="1">
        <v>-9.81</v>
      </c>
      <c r="C921" s="1">
        <v>-3.09</v>
      </c>
    </row>
    <row r="922" spans="1:3">
      <c r="A922" s="4">
        <v>-45.27</v>
      </c>
      <c r="B922" s="1">
        <v>-10.01</v>
      </c>
      <c r="C922" s="1">
        <v>-3.08</v>
      </c>
    </row>
    <row r="923" spans="1:3">
      <c r="A923" s="4">
        <v>-45.03</v>
      </c>
      <c r="B923" s="1">
        <v>-10.220000000000001</v>
      </c>
      <c r="C923" s="1">
        <v>-3.27</v>
      </c>
    </row>
    <row r="924" spans="1:3">
      <c r="A924" s="4">
        <v>-44.78</v>
      </c>
      <c r="B924" s="1">
        <v>-10.83</v>
      </c>
      <c r="C924" s="1">
        <v>-3.53</v>
      </c>
    </row>
    <row r="925" spans="1:3">
      <c r="A925" s="4">
        <v>-44.54</v>
      </c>
      <c r="B925" s="1">
        <v>-10.76</v>
      </c>
      <c r="C925" s="1">
        <v>-3.48</v>
      </c>
    </row>
    <row r="926" spans="1:3">
      <c r="A926" s="4">
        <v>-44.3</v>
      </c>
      <c r="B926" s="1">
        <v>-10.74</v>
      </c>
      <c r="C926" s="1">
        <v>-3.46</v>
      </c>
    </row>
    <row r="927" spans="1:3">
      <c r="A927" s="4">
        <v>-44.05</v>
      </c>
      <c r="B927" s="1">
        <v>-10.45</v>
      </c>
      <c r="C927" s="1">
        <v>-3.36</v>
      </c>
    </row>
    <row r="928" spans="1:3">
      <c r="A928" s="4">
        <v>-43.81</v>
      </c>
      <c r="B928" s="1">
        <v>-10.28</v>
      </c>
      <c r="C928" s="1">
        <v>-3.25</v>
      </c>
    </row>
    <row r="929" spans="1:3">
      <c r="A929" s="4">
        <v>-43.56</v>
      </c>
      <c r="B929" s="1">
        <v>-10.11</v>
      </c>
      <c r="C929" s="1">
        <v>-3.41</v>
      </c>
    </row>
    <row r="930" spans="1:3">
      <c r="A930" s="4">
        <v>-43.32</v>
      </c>
      <c r="B930" s="1">
        <v>-10.56</v>
      </c>
      <c r="C930" s="1">
        <v>-3.48</v>
      </c>
    </row>
    <row r="931" spans="1:3">
      <c r="A931" s="4">
        <v>-43.08</v>
      </c>
      <c r="B931" s="1">
        <v>-10.46</v>
      </c>
      <c r="C931" s="1">
        <v>-3.68</v>
      </c>
    </row>
    <row r="932" spans="1:3">
      <c r="A932" s="4">
        <v>-42.83</v>
      </c>
      <c r="B932" s="1">
        <v>-9.65</v>
      </c>
      <c r="C932" s="1">
        <v>-3.9</v>
      </c>
    </row>
    <row r="933" spans="1:3">
      <c r="A933" s="4">
        <v>-42.59</v>
      </c>
      <c r="B933" s="1">
        <v>-9.5299999999999994</v>
      </c>
      <c r="C933" s="1">
        <v>-3.74</v>
      </c>
    </row>
    <row r="934" spans="1:3">
      <c r="A934" s="4">
        <v>-42.35</v>
      </c>
      <c r="B934" s="1">
        <v>-10.16</v>
      </c>
      <c r="C934" s="1">
        <v>-3.59</v>
      </c>
    </row>
    <row r="935" spans="1:3">
      <c r="A935" s="4">
        <v>-42.1</v>
      </c>
      <c r="B935" s="1">
        <v>-10.09</v>
      </c>
      <c r="C935" s="1">
        <v>-3.44</v>
      </c>
    </row>
    <row r="936" spans="1:3">
      <c r="A936" s="4">
        <v>-41.86</v>
      </c>
      <c r="B936" s="1">
        <v>-9.3800000000000008</v>
      </c>
      <c r="C936" s="1">
        <v>-3.52</v>
      </c>
    </row>
    <row r="937" spans="1:3">
      <c r="A937" s="4">
        <v>-41.62</v>
      </c>
      <c r="B937" s="1">
        <v>-9.7799999999999994</v>
      </c>
      <c r="C937" s="1">
        <v>-3.52</v>
      </c>
    </row>
    <row r="938" spans="1:3">
      <c r="A938" s="4">
        <v>-41.37</v>
      </c>
      <c r="B938" s="1">
        <v>-10.68</v>
      </c>
      <c r="C938" s="1">
        <v>-3.71</v>
      </c>
    </row>
    <row r="939" spans="1:3">
      <c r="A939" s="4">
        <v>-41.13</v>
      </c>
      <c r="B939" s="1">
        <v>-10.81</v>
      </c>
      <c r="C939" s="1">
        <v>-3.79</v>
      </c>
    </row>
    <row r="940" spans="1:3">
      <c r="A940" s="4">
        <v>-40.89</v>
      </c>
      <c r="B940" s="1">
        <v>-10.78</v>
      </c>
      <c r="C940" s="1">
        <v>-3.69</v>
      </c>
    </row>
    <row r="941" spans="1:3">
      <c r="A941" s="4">
        <v>-40.64</v>
      </c>
      <c r="B941" s="1">
        <v>-10.78</v>
      </c>
      <c r="C941" s="1">
        <v>-3.69</v>
      </c>
    </row>
    <row r="942" spans="1:3">
      <c r="A942" s="4">
        <v>-40.4</v>
      </c>
      <c r="B942" s="1">
        <v>-10.81</v>
      </c>
      <c r="C942" s="1">
        <v>-3.7</v>
      </c>
    </row>
    <row r="943" spans="1:3">
      <c r="A943" s="4">
        <v>-40.15</v>
      </c>
      <c r="B943" s="1">
        <v>-10.53</v>
      </c>
      <c r="C943" s="1">
        <v>-3.46</v>
      </c>
    </row>
    <row r="944" spans="1:3">
      <c r="A944" s="4">
        <v>-39.909999999999997</v>
      </c>
      <c r="B944" s="1">
        <v>-10.59</v>
      </c>
      <c r="C944" s="1">
        <v>-3.21</v>
      </c>
    </row>
    <row r="945" spans="1:3">
      <c r="A945" s="4">
        <v>-39.67</v>
      </c>
      <c r="B945" s="1">
        <v>-10.17</v>
      </c>
      <c r="C945" s="1">
        <v>-3.24</v>
      </c>
    </row>
    <row r="946" spans="1:3">
      <c r="A946" s="4">
        <v>-39.42</v>
      </c>
      <c r="B946" s="1">
        <v>-11.38</v>
      </c>
      <c r="C946" s="1">
        <v>-3.46</v>
      </c>
    </row>
    <row r="947" spans="1:3">
      <c r="A947" s="4">
        <v>-39.18</v>
      </c>
      <c r="B947" s="1">
        <v>-10.41</v>
      </c>
      <c r="C947" s="1">
        <v>-3.07</v>
      </c>
    </row>
    <row r="948" spans="1:3">
      <c r="A948" s="4">
        <v>-38.21</v>
      </c>
      <c r="B948" s="1">
        <v>-10.9</v>
      </c>
      <c r="C948" s="1">
        <v>-3.54</v>
      </c>
    </row>
    <row r="949" spans="1:3">
      <c r="A949" s="4">
        <v>-37.4</v>
      </c>
      <c r="B949" s="1">
        <v>-10.82</v>
      </c>
      <c r="C949" s="1">
        <v>-3.61</v>
      </c>
    </row>
    <row r="950" spans="1:3">
      <c r="A950" s="4">
        <v>-36.270000000000003</v>
      </c>
      <c r="B950" s="1">
        <v>-10.68</v>
      </c>
      <c r="C950" s="1">
        <v>-3.27</v>
      </c>
    </row>
    <row r="951" spans="1:3">
      <c r="A951" s="4">
        <v>-35.909999999999997</v>
      </c>
      <c r="B951" s="1">
        <v>-11</v>
      </c>
      <c r="C951" s="1">
        <v>-3.68</v>
      </c>
    </row>
    <row r="952" spans="1:3">
      <c r="A952" s="4">
        <v>-35.79</v>
      </c>
      <c r="B952" s="1">
        <v>-10.24</v>
      </c>
      <c r="C952" s="1">
        <v>-3.02</v>
      </c>
    </row>
    <row r="953" spans="1:3">
      <c r="A953" s="4">
        <v>-35.770000000000003</v>
      </c>
      <c r="B953" s="1">
        <v>-9.9700000000000006</v>
      </c>
      <c r="C953" s="1">
        <v>-3.01</v>
      </c>
    </row>
    <row r="954" spans="1:3">
      <c r="A954" s="4">
        <v>-35.76</v>
      </c>
      <c r="B954" s="1">
        <v>-9.84</v>
      </c>
      <c r="C954" s="1">
        <v>-2.99</v>
      </c>
    </row>
    <row r="955" spans="1:3">
      <c r="A955" s="4">
        <v>-35.74</v>
      </c>
      <c r="B955" s="1">
        <v>-9.0399999999999991</v>
      </c>
      <c r="C955" s="1">
        <v>-3.02</v>
      </c>
    </row>
    <row r="956" spans="1:3">
      <c r="A956" s="4">
        <v>-35.729999999999997</v>
      </c>
      <c r="B956" s="1">
        <v>-9.66</v>
      </c>
      <c r="C956" s="1">
        <v>-2.96</v>
      </c>
    </row>
    <row r="957" spans="1:3">
      <c r="A957" s="4">
        <v>-35.71</v>
      </c>
      <c r="B957" s="1">
        <v>-9.25</v>
      </c>
      <c r="C957" s="1">
        <v>-3.04</v>
      </c>
    </row>
    <row r="958" spans="1:3">
      <c r="A958" s="4">
        <v>-35.700000000000003</v>
      </c>
      <c r="B958" s="1">
        <v>-9.5399999999999991</v>
      </c>
      <c r="C958" s="1">
        <v>-3.07</v>
      </c>
    </row>
    <row r="959" spans="1:3">
      <c r="A959" s="4">
        <v>-35.68</v>
      </c>
      <c r="B959" s="1">
        <v>-8.89</v>
      </c>
      <c r="C959" s="1">
        <v>-2.88</v>
      </c>
    </row>
    <row r="960" spans="1:3">
      <c r="A960" s="4">
        <v>-35.67</v>
      </c>
      <c r="B960" s="1">
        <v>-8.27</v>
      </c>
      <c r="C960" s="1">
        <v>-2.87</v>
      </c>
    </row>
    <row r="961" spans="1:3">
      <c r="A961" s="4">
        <v>-35.65</v>
      </c>
      <c r="B961" s="1">
        <v>-8.2799999999999994</v>
      </c>
      <c r="C961" s="1">
        <v>-3.03</v>
      </c>
    </row>
    <row r="962" spans="1:3">
      <c r="A962" s="4">
        <v>-35.64</v>
      </c>
      <c r="B962" s="1">
        <v>-8.26</v>
      </c>
      <c r="C962" s="1">
        <v>-3.07</v>
      </c>
    </row>
    <row r="963" spans="1:3">
      <c r="A963" s="4">
        <v>-35.619999999999997</v>
      </c>
      <c r="B963" s="1">
        <v>-8.3800000000000008</v>
      </c>
      <c r="C963" s="1">
        <v>-2.36</v>
      </c>
    </row>
    <row r="964" spans="1:3">
      <c r="A964" s="4">
        <v>-35.61</v>
      </c>
      <c r="B964" s="1">
        <v>-8.24</v>
      </c>
      <c r="C964" s="1">
        <v>-2.89</v>
      </c>
    </row>
    <row r="965" spans="1:3">
      <c r="A965" s="4">
        <v>-35.590000000000003</v>
      </c>
      <c r="B965" s="1">
        <v>-9.82</v>
      </c>
      <c r="C965" s="1">
        <v>-3.36</v>
      </c>
    </row>
    <row r="966" spans="1:3">
      <c r="A966" s="4">
        <v>-35.58</v>
      </c>
      <c r="B966" s="1">
        <v>-9.77</v>
      </c>
      <c r="C966" s="1">
        <v>-3.46</v>
      </c>
    </row>
    <row r="967" spans="1:3">
      <c r="A967" s="4">
        <v>-35.56</v>
      </c>
      <c r="B967" s="1">
        <v>-9.8000000000000007</v>
      </c>
      <c r="C967" s="1">
        <v>-3.49</v>
      </c>
    </row>
    <row r="968" spans="1:3">
      <c r="A968" s="4">
        <v>-35.54</v>
      </c>
      <c r="B968" s="1">
        <v>-10.039999999999999</v>
      </c>
      <c r="C968" s="1">
        <v>-3.65</v>
      </c>
    </row>
    <row r="969" spans="1:3">
      <c r="A969" s="4">
        <v>-35.53</v>
      </c>
      <c r="B969" s="1">
        <v>-9.76</v>
      </c>
      <c r="C969" s="1">
        <v>-3.47</v>
      </c>
    </row>
    <row r="970" spans="1:3">
      <c r="A970" s="4">
        <v>-35.51</v>
      </c>
      <c r="B970" s="1">
        <v>-9.7899999999999991</v>
      </c>
      <c r="C970" s="1">
        <v>-3.52</v>
      </c>
    </row>
    <row r="971" spans="1:3">
      <c r="A971" s="4">
        <v>-35.5</v>
      </c>
      <c r="B971" s="1">
        <v>-9.5500000000000007</v>
      </c>
      <c r="C971" s="1">
        <v>-3.54</v>
      </c>
    </row>
    <row r="972" spans="1:3">
      <c r="A972" s="4">
        <v>-35.5</v>
      </c>
      <c r="B972" s="1">
        <v>-11.74</v>
      </c>
      <c r="C972" s="1">
        <v>-4.4400000000000004</v>
      </c>
    </row>
    <row r="973" spans="1:3">
      <c r="A973" s="4">
        <v>-35.479999999999997</v>
      </c>
      <c r="B973" s="1">
        <v>-10.26</v>
      </c>
      <c r="C973" s="1">
        <v>-3.8</v>
      </c>
    </row>
    <row r="974" spans="1:3">
      <c r="A974" s="4">
        <v>-35.47</v>
      </c>
      <c r="B974" s="1">
        <v>-10.039999999999999</v>
      </c>
      <c r="C974" s="1">
        <v>-3.68</v>
      </c>
    </row>
    <row r="975" spans="1:3">
      <c r="A975" s="4">
        <v>-35.450000000000003</v>
      </c>
      <c r="B975" s="1">
        <v>-9.5299999999999994</v>
      </c>
      <c r="C975" s="1">
        <v>-3.55</v>
      </c>
    </row>
    <row r="976" spans="1:3">
      <c r="A976" s="4">
        <v>-35.44</v>
      </c>
      <c r="B976" s="1">
        <v>-10.26</v>
      </c>
      <c r="C976" s="1">
        <v>-3.38</v>
      </c>
    </row>
    <row r="977" spans="1:3">
      <c r="A977" s="4">
        <v>-35.42</v>
      </c>
      <c r="B977" s="1">
        <v>-9.94</v>
      </c>
      <c r="C977" s="1">
        <v>-3.33</v>
      </c>
    </row>
    <row r="978" spans="1:3">
      <c r="A978" s="4">
        <v>-35.409999999999997</v>
      </c>
      <c r="B978" s="1">
        <v>-10.08</v>
      </c>
      <c r="C978" s="1">
        <v>-3.57</v>
      </c>
    </row>
    <row r="979" spans="1:3">
      <c r="A979" s="4">
        <v>-35.39</v>
      </c>
      <c r="B979" s="1">
        <v>-9.5500000000000007</v>
      </c>
      <c r="C979" s="1">
        <v>-3.43</v>
      </c>
    </row>
    <row r="980" spans="1:3">
      <c r="A980" s="4">
        <v>-35.380000000000003</v>
      </c>
      <c r="B980" s="1">
        <v>-9.5399999999999991</v>
      </c>
      <c r="C980" s="1">
        <v>-3.45</v>
      </c>
    </row>
    <row r="981" spans="1:3">
      <c r="A981" s="4">
        <v>-35.36</v>
      </c>
      <c r="B981" s="1">
        <v>-9.8699999999999992</v>
      </c>
      <c r="C981" s="1">
        <v>-3.53</v>
      </c>
    </row>
    <row r="982" spans="1:3">
      <c r="A982" s="4">
        <v>-35.35</v>
      </c>
      <c r="B982" s="1">
        <v>-9.82</v>
      </c>
      <c r="C982" s="1">
        <v>-3.46</v>
      </c>
    </row>
    <row r="983" spans="1:3">
      <c r="A983" s="4">
        <v>-35.33</v>
      </c>
      <c r="B983" s="1">
        <v>-9.32</v>
      </c>
      <c r="C983" s="1">
        <v>-3.48</v>
      </c>
    </row>
    <row r="984" spans="1:3">
      <c r="A984" s="4">
        <v>-35.31</v>
      </c>
      <c r="B984" s="1">
        <v>-9.1199999999999992</v>
      </c>
      <c r="C984" s="1">
        <v>-3.53</v>
      </c>
    </row>
    <row r="985" spans="1:3">
      <c r="A985" s="4">
        <v>-35.299999999999997</v>
      </c>
      <c r="B985" s="1">
        <v>-9.36</v>
      </c>
      <c r="C985" s="1">
        <v>-3.5</v>
      </c>
    </row>
    <row r="986" spans="1:3">
      <c r="A986" s="4">
        <v>-35.28</v>
      </c>
      <c r="B986" s="1">
        <v>-10.039999999999999</v>
      </c>
      <c r="C986" s="1">
        <v>-3.54</v>
      </c>
    </row>
    <row r="987" spans="1:3">
      <c r="A987" s="4">
        <v>-35.270000000000003</v>
      </c>
      <c r="B987" s="1">
        <v>-9.33</v>
      </c>
      <c r="C987" s="1">
        <v>-3.39</v>
      </c>
    </row>
    <row r="988" spans="1:3">
      <c r="A988" s="4">
        <v>-35.25</v>
      </c>
      <c r="B988" s="1">
        <v>-10.07</v>
      </c>
      <c r="C988" s="1">
        <v>-3.56</v>
      </c>
    </row>
    <row r="989" spans="1:3">
      <c r="A989" s="4">
        <v>-35.24</v>
      </c>
      <c r="B989" s="1">
        <v>-9.86</v>
      </c>
      <c r="C989" s="1">
        <v>-3.46</v>
      </c>
    </row>
    <row r="990" spans="1:3">
      <c r="A990" s="4">
        <v>-35.22</v>
      </c>
      <c r="B990" s="1">
        <v>-10</v>
      </c>
      <c r="C990" s="1">
        <v>-3.49</v>
      </c>
    </row>
    <row r="991" spans="1:3">
      <c r="A991" s="4">
        <v>-35.21</v>
      </c>
      <c r="B991" s="1">
        <v>-9.6300000000000008</v>
      </c>
      <c r="C991" s="1">
        <v>-3.44</v>
      </c>
    </row>
    <row r="992" spans="1:3">
      <c r="A992" s="4">
        <v>-35.19</v>
      </c>
      <c r="B992" s="1">
        <v>-9.7899999999999991</v>
      </c>
      <c r="C992" s="1">
        <v>-3.53</v>
      </c>
    </row>
    <row r="993" spans="1:3">
      <c r="A993" s="4">
        <v>-35.18</v>
      </c>
      <c r="B993" s="1">
        <v>-9.51</v>
      </c>
      <c r="C993" s="1">
        <v>-3.69</v>
      </c>
    </row>
    <row r="994" spans="1:3">
      <c r="A994" s="4">
        <v>-35.159999999999997</v>
      </c>
      <c r="B994" s="1">
        <v>-9.84</v>
      </c>
      <c r="C994" s="1">
        <v>-3.85</v>
      </c>
    </row>
    <row r="995" spans="1:3">
      <c r="A995" s="4">
        <v>-35.15</v>
      </c>
      <c r="B995" s="1">
        <v>-9.1999999999999993</v>
      </c>
      <c r="C995" s="1">
        <v>-3.32</v>
      </c>
    </row>
    <row r="996" spans="1:3">
      <c r="A996" s="4">
        <v>-35.130000000000003</v>
      </c>
      <c r="B996" s="1">
        <v>-9.66</v>
      </c>
      <c r="C996" s="1">
        <v>-3.28</v>
      </c>
    </row>
    <row r="997" spans="1:3">
      <c r="A997" s="4">
        <v>-35.119999999999997</v>
      </c>
      <c r="B997" s="1">
        <v>-9.6300000000000008</v>
      </c>
      <c r="C997" s="1">
        <v>-3.33</v>
      </c>
    </row>
    <row r="998" spans="1:3">
      <c r="A998" s="4">
        <v>-35.1</v>
      </c>
      <c r="B998" s="1">
        <v>-9.3699999999999992</v>
      </c>
      <c r="C998" s="1">
        <v>-3.33</v>
      </c>
    </row>
    <row r="999" spans="1:3">
      <c r="A999" s="4">
        <v>-35.085000000000001</v>
      </c>
      <c r="B999" s="1">
        <v>-9.18</v>
      </c>
      <c r="C999" s="1">
        <v>-3.3</v>
      </c>
    </row>
    <row r="1000" spans="1:3">
      <c r="A1000" s="4">
        <v>-35.07</v>
      </c>
      <c r="B1000" s="1">
        <v>-9.58</v>
      </c>
      <c r="C1000" s="1">
        <v>-3.45</v>
      </c>
    </row>
    <row r="1001" spans="1:3">
      <c r="A1001" s="4">
        <v>-35.06</v>
      </c>
      <c r="B1001" s="1">
        <v>-10.11</v>
      </c>
      <c r="C1001" s="1">
        <v>-3.49</v>
      </c>
    </row>
    <row r="1002" spans="1:3">
      <c r="A1002" s="4">
        <v>-35.049999999999997</v>
      </c>
      <c r="B1002" s="1">
        <v>-9.48</v>
      </c>
      <c r="C1002" s="1">
        <v>-3.33</v>
      </c>
    </row>
    <row r="1003" spans="1:3">
      <c r="A1003" s="4">
        <v>-35.03</v>
      </c>
      <c r="B1003" s="1">
        <v>-9.2899999999999991</v>
      </c>
      <c r="C1003" s="1">
        <v>-3.14</v>
      </c>
    </row>
    <row r="1004" spans="1:3">
      <c r="A1004" s="4">
        <v>-35.020000000000003</v>
      </c>
      <c r="B1004" s="1">
        <v>-9.4</v>
      </c>
      <c r="C1004" s="1">
        <v>-3.21</v>
      </c>
    </row>
    <row r="1005" spans="1:3">
      <c r="A1005" s="4">
        <v>-35.01</v>
      </c>
      <c r="B1005" s="1">
        <v>-9.65</v>
      </c>
      <c r="C1005" s="1">
        <v>-3.43</v>
      </c>
    </row>
    <row r="1006" spans="1:3">
      <c r="A1006" s="4">
        <v>-35</v>
      </c>
      <c r="B1006" s="1">
        <v>-9.5500000000000007</v>
      </c>
      <c r="C1006" s="1">
        <v>-3.4</v>
      </c>
    </row>
    <row r="1007" spans="1:3">
      <c r="A1007" s="4">
        <v>-34.99</v>
      </c>
      <c r="B1007" s="1">
        <v>-9.2799999999999994</v>
      </c>
      <c r="C1007" s="1">
        <v>-3.13</v>
      </c>
    </row>
    <row r="1008" spans="1:3">
      <c r="A1008" s="4">
        <v>-34.979999999999997</v>
      </c>
      <c r="B1008" s="1">
        <v>-9.4</v>
      </c>
      <c r="C1008" s="1">
        <v>-3.75</v>
      </c>
    </row>
    <row r="1009" spans="1:3">
      <c r="A1009" s="4">
        <v>-34.965000000000003</v>
      </c>
      <c r="B1009" s="1">
        <v>-9.35</v>
      </c>
      <c r="C1009" s="1">
        <v>-3.3</v>
      </c>
    </row>
    <row r="1010" spans="1:3">
      <c r="A1010" s="4">
        <v>-34.954999999999998</v>
      </c>
      <c r="B1010" s="1">
        <v>-9.66</v>
      </c>
      <c r="C1010" s="1">
        <v>-3.36</v>
      </c>
    </row>
    <row r="1011" spans="1:3">
      <c r="A1011" s="4">
        <v>-34.94</v>
      </c>
      <c r="B1011" s="1">
        <v>-10.17</v>
      </c>
      <c r="C1011" s="1">
        <v>-3.26</v>
      </c>
    </row>
    <row r="1012" spans="1:3">
      <c r="A1012" s="4">
        <v>-34.93</v>
      </c>
      <c r="B1012" s="1">
        <v>-9.9499999999999993</v>
      </c>
      <c r="C1012" s="1">
        <v>-3.61</v>
      </c>
    </row>
    <row r="1013" spans="1:3">
      <c r="A1013" s="4">
        <v>-34.92</v>
      </c>
      <c r="B1013" s="1">
        <v>-11.06</v>
      </c>
      <c r="C1013" s="1">
        <v>-3.72</v>
      </c>
    </row>
    <row r="1014" spans="1:3">
      <c r="A1014" s="4">
        <v>-34.909999999999997</v>
      </c>
      <c r="B1014" s="1">
        <v>-9.6999999999999993</v>
      </c>
      <c r="C1014" s="1">
        <v>-3.18</v>
      </c>
    </row>
    <row r="1015" spans="1:3">
      <c r="A1015" s="4">
        <v>-34.9</v>
      </c>
      <c r="B1015" s="1">
        <v>-9.68</v>
      </c>
      <c r="C1015" s="1">
        <v>-3.2</v>
      </c>
    </row>
    <row r="1016" spans="1:3">
      <c r="A1016" s="4">
        <v>-34.89</v>
      </c>
      <c r="B1016" s="1">
        <v>-9.5299999999999994</v>
      </c>
      <c r="C1016" s="1">
        <v>-3.25</v>
      </c>
    </row>
    <row r="1017" spans="1:3">
      <c r="A1017" s="4">
        <v>-34.869999999999997</v>
      </c>
      <c r="B1017" s="1">
        <v>-9.2200000000000006</v>
      </c>
      <c r="C1017" s="1">
        <v>-2.98</v>
      </c>
    </row>
    <row r="1018" spans="1:3">
      <c r="A1018" s="4">
        <v>-34.865000000000002</v>
      </c>
      <c r="B1018" s="1">
        <v>-9.31</v>
      </c>
      <c r="C1018" s="1">
        <v>-3.01</v>
      </c>
    </row>
    <row r="1019" spans="1:3">
      <c r="A1019" s="4">
        <v>-34.854999999999997</v>
      </c>
      <c r="B1019" s="1">
        <v>-8.8000000000000007</v>
      </c>
      <c r="C1019" s="1">
        <v>-2.68</v>
      </c>
    </row>
    <row r="1020" spans="1:3">
      <c r="A1020" s="4">
        <v>-34.840000000000003</v>
      </c>
      <c r="B1020" s="1">
        <v>-8.58</v>
      </c>
      <c r="C1020" s="1">
        <v>-2.69</v>
      </c>
    </row>
    <row r="1021" spans="1:3">
      <c r="A1021" s="4">
        <v>-34.83</v>
      </c>
      <c r="B1021" s="1">
        <v>-8.94</v>
      </c>
      <c r="C1021" s="1">
        <v>-2.83</v>
      </c>
    </row>
    <row r="1022" spans="1:3">
      <c r="A1022" s="4">
        <v>-34.83</v>
      </c>
      <c r="B1022" s="1"/>
      <c r="C1022" s="1">
        <v>-2.54</v>
      </c>
    </row>
    <row r="1023" spans="1:3">
      <c r="A1023" s="4">
        <v>-34.82</v>
      </c>
      <c r="B1023" s="1">
        <v>-8.93</v>
      </c>
      <c r="C1023" s="1">
        <v>-2.79</v>
      </c>
    </row>
    <row r="1024" spans="1:3">
      <c r="A1024" s="4">
        <v>-34.81</v>
      </c>
      <c r="B1024" s="1">
        <v>-9.23</v>
      </c>
      <c r="C1024" s="1">
        <v>-2.99</v>
      </c>
    </row>
    <row r="1025" spans="1:3">
      <c r="A1025" s="4">
        <v>-34.799999999999997</v>
      </c>
      <c r="B1025" s="1">
        <v>-9.11</v>
      </c>
      <c r="C1025" s="1">
        <v>-2.72</v>
      </c>
    </row>
    <row r="1026" spans="1:3">
      <c r="A1026" s="4">
        <v>-34.76</v>
      </c>
      <c r="B1026" s="1">
        <v>-9.32</v>
      </c>
      <c r="C1026" s="1">
        <v>-2.81</v>
      </c>
    </row>
    <row r="1027" spans="1:3">
      <c r="A1027" s="4">
        <v>-34.729999999999997</v>
      </c>
      <c r="B1027" s="1">
        <v>-9.2799999999999994</v>
      </c>
      <c r="C1027" s="1">
        <v>-2.86</v>
      </c>
    </row>
    <row r="1028" spans="1:3">
      <c r="A1028" s="4">
        <v>-34.69</v>
      </c>
      <c r="B1028" s="1">
        <v>-8.8699999999999992</v>
      </c>
      <c r="C1028" s="1">
        <v>-2.78</v>
      </c>
    </row>
    <row r="1029" spans="1:3">
      <c r="A1029" s="4">
        <v>-34.65</v>
      </c>
      <c r="B1029" s="1">
        <v>-9.31</v>
      </c>
      <c r="C1029" s="1">
        <v>-3.01</v>
      </c>
    </row>
    <row r="1030" spans="1:3">
      <c r="A1030" s="4">
        <v>-34.61</v>
      </c>
      <c r="B1030" s="1">
        <v>-8.5299999999999994</v>
      </c>
      <c r="C1030" s="1">
        <v>-2.73</v>
      </c>
    </row>
    <row r="1031" spans="1:3">
      <c r="A1031" s="4">
        <v>-34.58</v>
      </c>
      <c r="B1031" s="1">
        <v>-8.66</v>
      </c>
      <c r="C1031" s="1">
        <v>-2.5</v>
      </c>
    </row>
    <row r="1032" spans="1:3">
      <c r="A1032" s="4">
        <v>-34.54</v>
      </c>
      <c r="B1032" s="1">
        <v>-9.23</v>
      </c>
      <c r="C1032" s="1">
        <v>-2.95</v>
      </c>
    </row>
    <row r="1033" spans="1:3">
      <c r="A1033" s="4">
        <v>-34.5</v>
      </c>
      <c r="B1033" s="1">
        <v>-8.7799999999999994</v>
      </c>
      <c r="C1033" s="1">
        <v>-2.7</v>
      </c>
    </row>
    <row r="1034" spans="1:3">
      <c r="A1034" s="4">
        <v>-34.46</v>
      </c>
      <c r="B1034" s="1">
        <v>-9.17</v>
      </c>
      <c r="C1034" s="1">
        <v>-2.74</v>
      </c>
    </row>
    <row r="1035" spans="1:3">
      <c r="A1035" s="4">
        <v>-34.43</v>
      </c>
      <c r="B1035" s="1">
        <v>-9.3000000000000007</v>
      </c>
      <c r="C1035" s="1">
        <v>-2.75</v>
      </c>
    </row>
    <row r="1036" spans="1:3">
      <c r="A1036" s="4">
        <v>-34.39</v>
      </c>
      <c r="B1036" s="1">
        <v>-9.1300000000000008</v>
      </c>
      <c r="C1036" s="1">
        <v>-2.78</v>
      </c>
    </row>
    <row r="1037" spans="1:3">
      <c r="A1037" s="4">
        <v>-34.35</v>
      </c>
      <c r="B1037" s="1">
        <v>-9.15</v>
      </c>
      <c r="C1037" s="1">
        <v>-2.74</v>
      </c>
    </row>
    <row r="1038" spans="1:3">
      <c r="A1038" s="4">
        <v>-34.32</v>
      </c>
      <c r="B1038" s="1">
        <v>-9.0500000000000007</v>
      </c>
      <c r="C1038" s="1">
        <v>-2.95</v>
      </c>
    </row>
    <row r="1039" spans="1:3">
      <c r="A1039" s="4">
        <v>-34.28</v>
      </c>
      <c r="B1039" s="1">
        <v>-8.74</v>
      </c>
      <c r="C1039" s="1">
        <v>-3.04</v>
      </c>
    </row>
    <row r="1040" spans="1:3">
      <c r="A1040" s="4">
        <v>-34.24</v>
      </c>
      <c r="B1040" s="1">
        <v>-9.32</v>
      </c>
      <c r="C1040" s="1">
        <v>-2.96</v>
      </c>
    </row>
    <row r="1041" spans="1:3">
      <c r="A1041" s="4">
        <v>-34.200000000000003</v>
      </c>
      <c r="B1041" s="1">
        <v>-9.31</v>
      </c>
      <c r="C1041" s="1">
        <v>-2.87</v>
      </c>
    </row>
    <row r="1042" spans="1:3">
      <c r="A1042" s="4">
        <v>-34.17</v>
      </c>
      <c r="B1042" s="1">
        <v>-9.1300000000000008</v>
      </c>
      <c r="C1042" s="1">
        <v>-3.1</v>
      </c>
    </row>
    <row r="1043" spans="1:3">
      <c r="A1043" s="4">
        <v>-34.130000000000003</v>
      </c>
      <c r="B1043" s="1">
        <v>-8.89</v>
      </c>
      <c r="C1043" s="1">
        <v>-2.71</v>
      </c>
    </row>
    <row r="1044" spans="1:3">
      <c r="A1044" s="4">
        <v>-34.090000000000003</v>
      </c>
      <c r="B1044" s="1">
        <v>-8.5299999999999994</v>
      </c>
      <c r="C1044" s="1">
        <v>-2.59</v>
      </c>
    </row>
    <row r="1045" spans="1:3">
      <c r="A1045" s="4">
        <v>-34.049999999999997</v>
      </c>
      <c r="B1045" s="1">
        <v>-8.67</v>
      </c>
      <c r="C1045" s="1">
        <v>-2.61</v>
      </c>
    </row>
    <row r="1046" spans="1:3">
      <c r="A1046" s="4">
        <v>-34.020000000000003</v>
      </c>
      <c r="B1046" s="1">
        <v>-8.3699999999999992</v>
      </c>
      <c r="C1046" s="1">
        <v>-2.58</v>
      </c>
    </row>
    <row r="1047" spans="1:3">
      <c r="A1047" s="4">
        <v>-33.979999999999997</v>
      </c>
      <c r="B1047" s="1">
        <v>-9.1999999999999993</v>
      </c>
      <c r="C1047" s="1">
        <v>-2.88</v>
      </c>
    </row>
    <row r="1048" spans="1:3">
      <c r="A1048" s="4">
        <v>-33.840000000000003</v>
      </c>
      <c r="B1048" s="1">
        <v>-9.1199999999999992</v>
      </c>
      <c r="C1048" s="1">
        <v>-2.93</v>
      </c>
    </row>
    <row r="1049" spans="1:3">
      <c r="A1049" s="4">
        <v>-33.700000000000003</v>
      </c>
      <c r="B1049" s="1">
        <v>-9.09</v>
      </c>
      <c r="C1049" s="1">
        <v>-3.09</v>
      </c>
    </row>
    <row r="1050" spans="1:3">
      <c r="A1050" s="4">
        <v>-33.549999999999997</v>
      </c>
      <c r="B1050" s="1">
        <v>-9.65</v>
      </c>
      <c r="C1050" s="1">
        <v>-3.15</v>
      </c>
    </row>
    <row r="1051" spans="1:3">
      <c r="A1051" s="4">
        <v>-33.409999999999997</v>
      </c>
      <c r="B1051" s="1">
        <v>-9.6</v>
      </c>
      <c r="C1051" s="1">
        <v>-3.23</v>
      </c>
    </row>
    <row r="1052" spans="1:3">
      <c r="A1052" s="4">
        <v>-33.270000000000003</v>
      </c>
      <c r="B1052" s="1">
        <v>-9.7200000000000006</v>
      </c>
      <c r="C1052" s="1">
        <v>-3.14</v>
      </c>
    </row>
    <row r="1053" spans="1:3">
      <c r="A1053" s="4">
        <v>-33.130000000000003</v>
      </c>
      <c r="B1053" s="1">
        <v>-9.19</v>
      </c>
      <c r="C1053" s="1">
        <v>-2.99</v>
      </c>
    </row>
    <row r="1054" spans="1:3">
      <c r="A1054" s="4">
        <v>-32.979999999999997</v>
      </c>
      <c r="B1054" s="1">
        <v>-9.69</v>
      </c>
      <c r="C1054" s="1">
        <v>-3.62</v>
      </c>
    </row>
    <row r="1055" spans="1:3">
      <c r="A1055" s="4">
        <v>-32.840000000000003</v>
      </c>
      <c r="B1055" s="1">
        <v>-9.4</v>
      </c>
      <c r="C1055" s="1">
        <v>-3.42</v>
      </c>
    </row>
    <row r="1056" spans="1:3">
      <c r="A1056" s="4">
        <v>-32.700000000000003</v>
      </c>
      <c r="B1056" s="1">
        <v>-8.9499999999999993</v>
      </c>
      <c r="C1056" s="1">
        <v>-2.72</v>
      </c>
    </row>
    <row r="1057" spans="1:3">
      <c r="A1057" s="4">
        <v>-32.6</v>
      </c>
      <c r="B1057" s="1">
        <v>-9.11</v>
      </c>
      <c r="C1057" s="1">
        <v>-2.72</v>
      </c>
    </row>
    <row r="1058" spans="1:3">
      <c r="A1058" s="4">
        <v>-32.409999999999997</v>
      </c>
      <c r="B1058" s="1">
        <v>-8.85</v>
      </c>
      <c r="C1058" s="1">
        <v>-2.87</v>
      </c>
    </row>
    <row r="1059" spans="1:3">
      <c r="A1059" s="4">
        <v>-32.270000000000003</v>
      </c>
      <c r="B1059" s="1">
        <v>-10.07</v>
      </c>
      <c r="C1059" s="1">
        <v>-3.08</v>
      </c>
    </row>
    <row r="1060" spans="1:3">
      <c r="A1060" s="4">
        <v>-32.130000000000003</v>
      </c>
      <c r="B1060" s="1">
        <v>-9.67</v>
      </c>
      <c r="C1060" s="1">
        <v>-2.88</v>
      </c>
    </row>
    <row r="1061" spans="1:3">
      <c r="A1061" s="4">
        <v>-31.43</v>
      </c>
      <c r="B1061" s="1">
        <v>-9.73</v>
      </c>
      <c r="C1061" s="1">
        <v>-2.88</v>
      </c>
    </row>
    <row r="1062" spans="1:3">
      <c r="A1062" s="4">
        <v>-30.73</v>
      </c>
      <c r="B1062" s="1">
        <v>-9.9700000000000006</v>
      </c>
      <c r="C1062" s="1">
        <v>-2.86</v>
      </c>
    </row>
    <row r="1063" spans="1:3">
      <c r="A1063" s="4">
        <v>-30.03</v>
      </c>
      <c r="B1063" s="1">
        <v>-10.19</v>
      </c>
      <c r="C1063" s="1">
        <v>-3.07</v>
      </c>
    </row>
    <row r="1064" spans="1:3">
      <c r="A1064" s="4">
        <v>-29.33</v>
      </c>
      <c r="B1064" s="1">
        <v>-10.3</v>
      </c>
      <c r="C1064" s="1">
        <v>-2.94</v>
      </c>
    </row>
    <row r="1065" spans="1:3">
      <c r="A1065" s="4">
        <v>-28.64</v>
      </c>
      <c r="B1065" s="1">
        <v>-10.25</v>
      </c>
      <c r="C1065" s="1">
        <v>-2.84</v>
      </c>
    </row>
    <row r="1066" spans="1:3">
      <c r="A1066" s="4">
        <v>-27.94</v>
      </c>
      <c r="B1066" s="1">
        <v>-10.01</v>
      </c>
      <c r="C1066" s="1">
        <v>-3.25</v>
      </c>
    </row>
    <row r="1067" spans="1:3">
      <c r="A1067" s="4">
        <v>-27.24</v>
      </c>
      <c r="B1067" s="1">
        <v>-10.06</v>
      </c>
      <c r="C1067" s="1">
        <v>-2.96</v>
      </c>
    </row>
    <row r="1068" spans="1:3">
      <c r="A1068" s="4">
        <v>-26.54</v>
      </c>
      <c r="B1068" s="1">
        <v>-10.17</v>
      </c>
      <c r="C1068" s="1">
        <v>-2.95</v>
      </c>
    </row>
    <row r="1069" spans="1:3">
      <c r="A1069" s="4">
        <v>-25.84</v>
      </c>
      <c r="B1069" s="1">
        <v>-9.92</v>
      </c>
      <c r="C1069" s="1">
        <v>-2.8</v>
      </c>
    </row>
    <row r="1070" spans="1:3">
      <c r="A1070" s="4">
        <v>-25.14</v>
      </c>
      <c r="B1070" s="1">
        <v>-9.89</v>
      </c>
      <c r="C1070" s="1">
        <v>-2.76</v>
      </c>
    </row>
    <row r="1071" spans="1:3">
      <c r="A1071" s="4">
        <v>-25.06</v>
      </c>
      <c r="B1071" s="1">
        <v>-9.61</v>
      </c>
      <c r="C1071" s="1">
        <v>-2.91</v>
      </c>
    </row>
    <row r="1072" spans="1:3">
      <c r="A1072" s="4">
        <v>-24.99</v>
      </c>
      <c r="B1072" s="1">
        <v>-9.34</v>
      </c>
      <c r="C1072" s="1">
        <v>-2.94</v>
      </c>
    </row>
    <row r="1073" spans="1:3">
      <c r="A1073" s="4">
        <v>-24.91</v>
      </c>
      <c r="B1073" s="1">
        <v>-9.43</v>
      </c>
      <c r="C1073" s="1">
        <v>-3.35</v>
      </c>
    </row>
    <row r="1074" spans="1:3">
      <c r="A1074" s="4">
        <v>-24.84</v>
      </c>
      <c r="B1074" s="1">
        <v>-9.16</v>
      </c>
      <c r="C1074" s="1">
        <v>-3.24</v>
      </c>
    </row>
    <row r="1075" spans="1:3">
      <c r="A1075" s="4">
        <v>-24.76</v>
      </c>
      <c r="B1075" s="1">
        <v>-9.18</v>
      </c>
      <c r="C1075" s="1">
        <v>-3.09</v>
      </c>
    </row>
    <row r="1076" spans="1:3">
      <c r="A1076" s="4">
        <v>-24.69</v>
      </c>
      <c r="B1076" s="1">
        <v>-9.6</v>
      </c>
      <c r="C1076" s="1">
        <v>-3.14</v>
      </c>
    </row>
    <row r="1077" spans="1:3">
      <c r="A1077" s="4">
        <v>-24.61</v>
      </c>
      <c r="B1077" s="1">
        <v>-9.6199999999999992</v>
      </c>
      <c r="C1077" s="1">
        <v>-2.91</v>
      </c>
    </row>
    <row r="1078" spans="1:3">
      <c r="A1078" s="4">
        <v>-24.53</v>
      </c>
      <c r="B1078" s="1">
        <v>-9.69</v>
      </c>
      <c r="C1078" s="1">
        <v>-3.1</v>
      </c>
    </row>
    <row r="1079" spans="1:3">
      <c r="A1079" s="4">
        <v>-24.46</v>
      </c>
      <c r="B1079" s="1">
        <v>-9.7799999999999994</v>
      </c>
      <c r="C1079" s="1">
        <v>-3.16</v>
      </c>
    </row>
    <row r="1080" spans="1:3">
      <c r="A1080" s="4">
        <v>-24.38</v>
      </c>
      <c r="B1080" s="1">
        <v>-10.08</v>
      </c>
      <c r="C1080" s="1">
        <v>-2.83</v>
      </c>
    </row>
    <row r="1081" spans="1:3">
      <c r="A1081" s="4">
        <v>-24.31</v>
      </c>
      <c r="B1081" s="1">
        <v>-9.94</v>
      </c>
      <c r="C1081" s="1">
        <v>-2.88</v>
      </c>
    </row>
    <row r="1082" spans="1:3">
      <c r="A1082" s="4">
        <v>-24.23</v>
      </c>
      <c r="B1082" s="1">
        <v>-10.29</v>
      </c>
      <c r="C1082" s="1">
        <v>-3.13</v>
      </c>
    </row>
    <row r="1083" spans="1:3">
      <c r="A1083" s="4">
        <v>-24.16</v>
      </c>
      <c r="B1083" s="1">
        <v>-10.119999999999999</v>
      </c>
      <c r="C1083" s="1">
        <v>-3.22</v>
      </c>
    </row>
    <row r="1084" spans="1:3">
      <c r="A1084" s="4">
        <v>-24.08</v>
      </c>
      <c r="B1084" s="1">
        <v>-10.43</v>
      </c>
      <c r="C1084" s="1">
        <v>-3.28</v>
      </c>
    </row>
    <row r="1085" spans="1:3">
      <c r="A1085" s="4">
        <v>-23.92</v>
      </c>
      <c r="B1085" s="1">
        <v>-10.15</v>
      </c>
      <c r="C1085" s="1">
        <v>-3.12</v>
      </c>
    </row>
    <row r="1086" spans="1:3">
      <c r="A1086" s="4">
        <v>-23.76</v>
      </c>
      <c r="B1086" s="1">
        <v>-10.33</v>
      </c>
      <c r="C1086" s="1">
        <v>-3.22</v>
      </c>
    </row>
    <row r="1087" spans="1:3">
      <c r="A1087" s="4">
        <v>-23.61</v>
      </c>
      <c r="B1087" s="1">
        <v>-10.06</v>
      </c>
      <c r="C1087" s="1">
        <v>-3.17</v>
      </c>
    </row>
    <row r="1088" spans="1:3">
      <c r="A1088" s="4">
        <v>-23.46</v>
      </c>
      <c r="B1088" s="1">
        <v>-9.77</v>
      </c>
      <c r="C1088" s="1">
        <v>-3.05</v>
      </c>
    </row>
    <row r="1089" spans="1:3">
      <c r="A1089" s="4">
        <v>-23.3</v>
      </c>
      <c r="B1089" s="1">
        <v>-10.91</v>
      </c>
      <c r="C1089" s="1">
        <v>-3.55</v>
      </c>
    </row>
    <row r="1090" spans="1:3">
      <c r="A1090" s="4">
        <v>-23.15</v>
      </c>
      <c r="B1090" s="1">
        <v>-10.7</v>
      </c>
      <c r="C1090" s="1">
        <v>-3.58</v>
      </c>
    </row>
    <row r="1091" spans="1:3">
      <c r="A1091" s="4">
        <v>-22.99</v>
      </c>
      <c r="B1091" s="1">
        <v>-10.35</v>
      </c>
      <c r="C1091" s="1">
        <v>-3.48</v>
      </c>
    </row>
    <row r="1092" spans="1:3">
      <c r="A1092" s="4">
        <v>-22.84</v>
      </c>
      <c r="B1092" s="1">
        <v>-9.6199999999999992</v>
      </c>
      <c r="C1092" s="1">
        <v>-2.93</v>
      </c>
    </row>
    <row r="1093" spans="1:3">
      <c r="A1093" s="4">
        <v>-22.69</v>
      </c>
      <c r="B1093" s="1">
        <v>-9.64</v>
      </c>
      <c r="C1093" s="1">
        <v>-2.93</v>
      </c>
    </row>
    <row r="1094" spans="1:3">
      <c r="A1094" s="4">
        <v>-22.53</v>
      </c>
      <c r="B1094" s="1">
        <v>-9.5399999999999991</v>
      </c>
      <c r="C1094" s="1">
        <v>-2.88</v>
      </c>
    </row>
    <row r="1095" spans="1:3">
      <c r="A1095" s="4">
        <v>-22.38</v>
      </c>
      <c r="B1095" s="1">
        <v>-9.4600000000000009</v>
      </c>
      <c r="C1095" s="1">
        <v>-2.88</v>
      </c>
    </row>
    <row r="1096" spans="1:3">
      <c r="A1096" s="4">
        <v>-22.24</v>
      </c>
      <c r="B1096" s="1">
        <v>-10.220000000000001</v>
      </c>
      <c r="C1096" s="1">
        <v>-3.18</v>
      </c>
    </row>
    <row r="1097" spans="1:3">
      <c r="A1097" s="4">
        <v>-22.22</v>
      </c>
      <c r="B1097" s="1">
        <v>-9.0299999999999994</v>
      </c>
      <c r="C1097" s="1">
        <v>-2.82</v>
      </c>
    </row>
    <row r="1098" spans="1:3">
      <c r="A1098" s="4">
        <v>-22.13</v>
      </c>
      <c r="B1098" s="1">
        <v>-10.16</v>
      </c>
      <c r="C1098" s="1">
        <v>-3.25</v>
      </c>
    </row>
    <row r="1099" spans="1:3">
      <c r="A1099" s="4">
        <v>-22.01</v>
      </c>
      <c r="B1099" s="1">
        <v>-10.16</v>
      </c>
      <c r="C1099" s="1">
        <v>-3.12</v>
      </c>
    </row>
    <row r="1100" spans="1:3">
      <c r="A1100" s="4">
        <v>-21.89</v>
      </c>
      <c r="B1100" s="1">
        <v>-10.18</v>
      </c>
      <c r="C1100" s="1">
        <v>-3.18</v>
      </c>
    </row>
    <row r="1101" spans="1:3">
      <c r="A1101" s="4">
        <v>-21.78</v>
      </c>
      <c r="B1101" s="1">
        <v>-9.57</v>
      </c>
      <c r="C1101" s="1">
        <v>-3.11</v>
      </c>
    </row>
    <row r="1102" spans="1:3">
      <c r="A1102" s="4">
        <v>-21.66</v>
      </c>
      <c r="B1102" s="1">
        <v>-8.85</v>
      </c>
      <c r="C1102" s="1">
        <v>-3.05</v>
      </c>
    </row>
    <row r="1103" spans="1:3">
      <c r="A1103" s="4">
        <v>-21.54</v>
      </c>
      <c r="B1103" s="1">
        <v>-9.6999999999999993</v>
      </c>
      <c r="C1103" s="1">
        <v>-3.13</v>
      </c>
    </row>
    <row r="1104" spans="1:3">
      <c r="A1104" s="4">
        <v>-21.43</v>
      </c>
      <c r="B1104" s="1">
        <v>-9.9499999999999993</v>
      </c>
      <c r="C1104" s="1">
        <v>-3.32</v>
      </c>
    </row>
    <row r="1105" spans="1:3">
      <c r="A1105" s="4">
        <v>-21.31</v>
      </c>
      <c r="B1105" s="1">
        <v>-9.68</v>
      </c>
      <c r="C1105" s="1">
        <v>-3.42</v>
      </c>
    </row>
    <row r="1106" spans="1:3">
      <c r="A1106" s="4">
        <v>-21.19</v>
      </c>
      <c r="B1106" s="1">
        <v>-9.5</v>
      </c>
      <c r="C1106" s="1">
        <v>-3.32</v>
      </c>
    </row>
    <row r="1107" spans="1:3">
      <c r="A1107" s="4">
        <v>-21</v>
      </c>
      <c r="B1107" s="1">
        <v>-9.73</v>
      </c>
      <c r="C1107" s="1">
        <v>-3.43</v>
      </c>
    </row>
    <row r="1108" spans="1:3">
      <c r="A1108" s="4">
        <v>-20.8</v>
      </c>
      <c r="B1108" s="1">
        <v>-9.17</v>
      </c>
      <c r="C1108" s="1">
        <v>-3.4</v>
      </c>
    </row>
    <row r="1109" spans="1:3">
      <c r="A1109" s="4">
        <v>-20.6</v>
      </c>
      <c r="B1109" s="1">
        <v>-9.4600000000000009</v>
      </c>
      <c r="C1109" s="1">
        <v>-3.27</v>
      </c>
    </row>
    <row r="1110" spans="1:3">
      <c r="A1110" s="4">
        <v>-20.2</v>
      </c>
      <c r="B1110" s="1">
        <v>-9.7799999999999994</v>
      </c>
      <c r="C1110" s="1">
        <v>-3.13</v>
      </c>
    </row>
    <row r="1111" spans="1:3">
      <c r="A1111" s="4">
        <v>-19.8</v>
      </c>
      <c r="B1111" s="1">
        <v>-9.85</v>
      </c>
      <c r="C1111" s="1">
        <v>-3.17</v>
      </c>
    </row>
    <row r="1112" spans="1:3">
      <c r="A1112" s="4">
        <v>-19.399999999999999</v>
      </c>
      <c r="B1112" s="1">
        <v>-9.49</v>
      </c>
      <c r="C1112" s="1">
        <v>-2.98</v>
      </c>
    </row>
    <row r="1113" spans="1:3">
      <c r="A1113" s="4">
        <v>-19.149999999999999</v>
      </c>
      <c r="B1113" s="1">
        <v>-8.4499999999999993</v>
      </c>
      <c r="C1113" s="1">
        <v>-2.82</v>
      </c>
    </row>
    <row r="1114" spans="1:3">
      <c r="A1114" s="4">
        <v>-19</v>
      </c>
      <c r="B1114" s="1">
        <v>-8.61</v>
      </c>
      <c r="C1114" s="1">
        <v>-2.73</v>
      </c>
    </row>
    <row r="1115" spans="1:3">
      <c r="A1115" s="4">
        <v>-18.920000000000002</v>
      </c>
      <c r="B1115" s="1">
        <v>-9.5299999999999994</v>
      </c>
      <c r="C1115" s="1">
        <v>-2.42</v>
      </c>
    </row>
    <row r="1116" spans="1:3">
      <c r="A1116" s="4">
        <v>-18.84</v>
      </c>
      <c r="B1116" s="1">
        <v>-9.65</v>
      </c>
      <c r="C1116" s="1">
        <v>-2.94</v>
      </c>
    </row>
    <row r="1117" spans="1:3">
      <c r="A1117" s="4">
        <v>-18.760000000000002</v>
      </c>
      <c r="B1117" s="1">
        <v>-9.41</v>
      </c>
      <c r="C1117" s="1">
        <v>-2.9</v>
      </c>
    </row>
    <row r="1118" spans="1:3">
      <c r="A1118" s="4">
        <v>-18.68</v>
      </c>
      <c r="B1118" s="1">
        <v>-9.26</v>
      </c>
      <c r="C1118" s="1">
        <v>-3.07</v>
      </c>
    </row>
    <row r="1119" spans="1:3">
      <c r="A1119" s="4">
        <v>-18.52</v>
      </c>
      <c r="B1119" s="1">
        <v>-9.9700000000000006</v>
      </c>
      <c r="C1119" s="1">
        <v>-3.15</v>
      </c>
    </row>
    <row r="1120" spans="1:3">
      <c r="A1120" s="4">
        <v>-18.440000000000001</v>
      </c>
      <c r="B1120" s="1">
        <v>-10.01</v>
      </c>
      <c r="C1120" s="1">
        <v>-3.01</v>
      </c>
    </row>
    <row r="1121" spans="1:3">
      <c r="A1121" s="4">
        <v>-18.36</v>
      </c>
      <c r="B1121" s="1">
        <v>-10.06</v>
      </c>
      <c r="C1121" s="1">
        <v>-3.37</v>
      </c>
    </row>
    <row r="1122" spans="1:3">
      <c r="A1122" s="4">
        <v>-18.28</v>
      </c>
      <c r="B1122" s="1">
        <v>-9.93</v>
      </c>
      <c r="C1122" s="1">
        <v>-3.31</v>
      </c>
    </row>
    <row r="1123" spans="1:3">
      <c r="A1123" s="4">
        <v>-18.2</v>
      </c>
      <c r="B1123" s="1">
        <v>-9.56</v>
      </c>
      <c r="C1123" s="1">
        <v>-3.3</v>
      </c>
    </row>
    <row r="1124" spans="1:3">
      <c r="A1124" s="4">
        <v>-18.12</v>
      </c>
      <c r="B1124" s="1">
        <v>-10.26</v>
      </c>
      <c r="C1124" s="1">
        <v>-3.24</v>
      </c>
    </row>
    <row r="1125" spans="1:3">
      <c r="A1125" s="4">
        <v>-18.04</v>
      </c>
      <c r="B1125" s="1">
        <v>-10.48</v>
      </c>
      <c r="C1125" s="1">
        <v>-3.42</v>
      </c>
    </row>
    <row r="1126" spans="1:3">
      <c r="A1126" s="4">
        <v>-17.96</v>
      </c>
      <c r="B1126" s="1">
        <v>-10.98</v>
      </c>
      <c r="C1126" s="1">
        <v>-3.61</v>
      </c>
    </row>
    <row r="1127" spans="1:3">
      <c r="A1127" s="4">
        <v>-17.88</v>
      </c>
      <c r="B1127" s="1">
        <v>-10.6</v>
      </c>
      <c r="C1127" s="1">
        <v>-3.5</v>
      </c>
    </row>
    <row r="1128" spans="1:3">
      <c r="A1128" s="4">
        <v>-17.8</v>
      </c>
      <c r="B1128" s="1">
        <v>-10.53</v>
      </c>
      <c r="C1128" s="1">
        <v>-3.43</v>
      </c>
    </row>
    <row r="1129" spans="1:3">
      <c r="A1129" s="4">
        <v>-17.72</v>
      </c>
      <c r="B1129" s="1">
        <v>-10.33</v>
      </c>
      <c r="C1129" s="1">
        <v>-3.28</v>
      </c>
    </row>
    <row r="1130" spans="1:3">
      <c r="A1130" s="4">
        <v>-17.64</v>
      </c>
      <c r="B1130" s="1">
        <v>-10.39</v>
      </c>
      <c r="C1130" s="1">
        <v>-3.46</v>
      </c>
    </row>
    <row r="1131" spans="1:3">
      <c r="A1131" s="4">
        <v>-17.57</v>
      </c>
      <c r="B1131" s="1">
        <v>-9.98</v>
      </c>
      <c r="C1131" s="1">
        <v>-3.57</v>
      </c>
    </row>
    <row r="1132" spans="1:3">
      <c r="A1132" s="4">
        <v>-17.489999999999998</v>
      </c>
      <c r="B1132" s="1">
        <v>-10.29</v>
      </c>
      <c r="C1132" s="1">
        <v>-3.48</v>
      </c>
    </row>
    <row r="1133" spans="1:3">
      <c r="A1133" s="4">
        <v>-17.41</v>
      </c>
      <c r="B1133" s="1">
        <v>-10.19</v>
      </c>
      <c r="C1133" s="1">
        <v>-3.16</v>
      </c>
    </row>
    <row r="1134" spans="1:3">
      <c r="A1134" s="4">
        <v>-17.38</v>
      </c>
      <c r="B1134" s="1">
        <v>-9.4499999999999993</v>
      </c>
      <c r="C1134" s="1">
        <v>-3.13</v>
      </c>
    </row>
    <row r="1135" spans="1:3">
      <c r="A1135" s="4">
        <v>-17.36</v>
      </c>
      <c r="B1135" s="1">
        <v>-10.31</v>
      </c>
      <c r="C1135" s="1">
        <v>-3.35</v>
      </c>
    </row>
    <row r="1136" spans="1:3">
      <c r="A1136" s="4">
        <v>-17.34</v>
      </c>
      <c r="B1136" s="1">
        <v>-10.5</v>
      </c>
      <c r="C1136" s="1">
        <v>-3.26</v>
      </c>
    </row>
    <row r="1137" spans="1:3">
      <c r="A1137" s="4">
        <v>-17.32</v>
      </c>
      <c r="B1137" s="1">
        <v>-10.39</v>
      </c>
      <c r="C1137" s="1">
        <v>-3.26</v>
      </c>
    </row>
    <row r="1138" spans="1:3">
      <c r="A1138" s="4">
        <v>-17.3</v>
      </c>
      <c r="B1138" s="1">
        <v>-10.4</v>
      </c>
      <c r="C1138" s="1">
        <v>-3.52</v>
      </c>
    </row>
    <row r="1139" spans="1:3">
      <c r="A1139" s="4">
        <v>-17.25</v>
      </c>
      <c r="B1139" s="1">
        <v>-10.43</v>
      </c>
      <c r="C1139" s="1">
        <v>-3.54</v>
      </c>
    </row>
    <row r="1140" spans="1:3">
      <c r="A1140" s="4">
        <v>-17.2</v>
      </c>
      <c r="B1140" s="1">
        <v>-10.36</v>
      </c>
      <c r="C1140" s="1">
        <v>-3.38</v>
      </c>
    </row>
    <row r="1141" spans="1:3">
      <c r="A1141" s="4">
        <v>-17.149999999999999</v>
      </c>
      <c r="B1141" s="1">
        <v>-9.67</v>
      </c>
      <c r="C1141" s="1">
        <v>-3.39</v>
      </c>
    </row>
    <row r="1142" spans="1:3">
      <c r="A1142" s="4">
        <v>-17.100000000000001</v>
      </c>
      <c r="B1142" s="1">
        <v>-9.9700000000000006</v>
      </c>
      <c r="C1142" s="1">
        <v>-3.4</v>
      </c>
    </row>
    <row r="1143" spans="1:3">
      <c r="A1143" s="4">
        <v>-17.02</v>
      </c>
      <c r="B1143" s="1">
        <v>-9.67</v>
      </c>
      <c r="C1143" s="1">
        <v>-3.36</v>
      </c>
    </row>
    <row r="1144" spans="1:3">
      <c r="A1144" s="4">
        <v>-17</v>
      </c>
      <c r="B1144" s="1">
        <v>-9.84</v>
      </c>
      <c r="C1144" s="1">
        <v>-3.47</v>
      </c>
    </row>
    <row r="1145" spans="1:3">
      <c r="A1145" s="4">
        <v>-16.95</v>
      </c>
      <c r="B1145" s="1">
        <v>-9.7100000000000009</v>
      </c>
      <c r="C1145" s="1">
        <v>-3.77</v>
      </c>
    </row>
    <row r="1146" spans="1:3">
      <c r="A1146" s="4">
        <v>-16.920000000000002</v>
      </c>
      <c r="B1146" s="1">
        <v>-10.11</v>
      </c>
      <c r="C1146" s="1">
        <v>-3.31</v>
      </c>
    </row>
    <row r="1147" spans="1:3">
      <c r="A1147" s="4">
        <v>-16.88</v>
      </c>
      <c r="B1147" s="1">
        <v>-9.41</v>
      </c>
      <c r="C1147" s="1">
        <v>-3.05</v>
      </c>
    </row>
    <row r="1148" spans="1:3">
      <c r="A1148" s="4">
        <v>-16.87</v>
      </c>
      <c r="B1148" s="1">
        <v>-9.3800000000000008</v>
      </c>
      <c r="C1148" s="1">
        <v>-3.26</v>
      </c>
    </row>
    <row r="1149" spans="1:3">
      <c r="A1149" s="4">
        <v>-16.850000000000001</v>
      </c>
      <c r="B1149" s="1">
        <v>-9.36</v>
      </c>
      <c r="C1149" s="1">
        <v>-3.4</v>
      </c>
    </row>
    <row r="1150" spans="1:3">
      <c r="A1150" s="4">
        <v>-16.82</v>
      </c>
      <c r="B1150" s="1">
        <v>-10.41</v>
      </c>
      <c r="C1150" s="1">
        <v>-3.51</v>
      </c>
    </row>
    <row r="1151" spans="1:3">
      <c r="A1151" s="4">
        <v>-16.8</v>
      </c>
      <c r="B1151" s="1">
        <v>-10.45</v>
      </c>
      <c r="C1151" s="1">
        <v>-3.64</v>
      </c>
    </row>
    <row r="1152" spans="1:3">
      <c r="A1152" s="4">
        <v>-16.78</v>
      </c>
      <c r="B1152" s="1">
        <v>-10.61</v>
      </c>
      <c r="C1152" s="1">
        <v>-3.72</v>
      </c>
    </row>
    <row r="1153" spans="1:3">
      <c r="A1153" s="4">
        <v>-16.77</v>
      </c>
      <c r="B1153" s="1">
        <v>-10.65</v>
      </c>
      <c r="C1153" s="1">
        <v>-3.61</v>
      </c>
    </row>
    <row r="1154" spans="1:3">
      <c r="A1154" s="4">
        <v>-16.72</v>
      </c>
      <c r="B1154" s="1">
        <v>-10.24</v>
      </c>
      <c r="C1154" s="1">
        <v>-3.43</v>
      </c>
    </row>
    <row r="1155" spans="1:3">
      <c r="A1155" s="4">
        <v>-16.7</v>
      </c>
      <c r="B1155" s="1">
        <v>-10.11</v>
      </c>
      <c r="C1155" s="1">
        <v>-3.01</v>
      </c>
    </row>
    <row r="1156" spans="1:3">
      <c r="A1156" s="4">
        <v>-16.68</v>
      </c>
      <c r="B1156" s="1">
        <v>-10.91</v>
      </c>
      <c r="C1156" s="1">
        <v>-3.59</v>
      </c>
    </row>
    <row r="1157" spans="1:3">
      <c r="A1157" s="4">
        <v>-16.66</v>
      </c>
      <c r="B1157" s="1">
        <v>-10.8</v>
      </c>
      <c r="C1157" s="1">
        <v>-3.79</v>
      </c>
    </row>
    <row r="1158" spans="1:3">
      <c r="A1158" s="4">
        <v>-16.64</v>
      </c>
      <c r="B1158" s="1">
        <v>-10.51</v>
      </c>
      <c r="C1158" s="1">
        <v>-3.72</v>
      </c>
    </row>
    <row r="1159" spans="1:3">
      <c r="A1159" s="4">
        <v>-16.62</v>
      </c>
      <c r="B1159" s="1">
        <v>-10.78</v>
      </c>
      <c r="C1159" s="1">
        <v>-3.68</v>
      </c>
    </row>
    <row r="1160" spans="1:3">
      <c r="A1160" s="4">
        <v>-16.61</v>
      </c>
      <c r="B1160" s="1">
        <v>-10.29</v>
      </c>
      <c r="C1160" s="1">
        <v>-3.79</v>
      </c>
    </row>
    <row r="1161" spans="1:3">
      <c r="A1161" s="4">
        <v>-16.59</v>
      </c>
      <c r="B1161" s="1">
        <v>-10.8</v>
      </c>
      <c r="C1161" s="1">
        <v>-3.85</v>
      </c>
    </row>
    <row r="1162" spans="1:3">
      <c r="A1162" s="4">
        <v>-16.57</v>
      </c>
      <c r="B1162" s="1">
        <v>-10.8</v>
      </c>
      <c r="C1162" s="1">
        <v>-4.12</v>
      </c>
    </row>
    <row r="1163" spans="1:3">
      <c r="A1163" s="4">
        <v>-16.55</v>
      </c>
      <c r="B1163" s="1">
        <v>-10.97</v>
      </c>
      <c r="C1163" s="1">
        <v>-3.96</v>
      </c>
    </row>
    <row r="1164" spans="1:3">
      <c r="A1164" s="4">
        <v>-16.53</v>
      </c>
      <c r="B1164" s="1">
        <v>-11.19</v>
      </c>
      <c r="C1164" s="1">
        <v>-3.79</v>
      </c>
    </row>
    <row r="1165" spans="1:3">
      <c r="A1165" s="4">
        <v>-16.510000000000002</v>
      </c>
      <c r="B1165" s="1">
        <v>-11.01</v>
      </c>
      <c r="C1165" s="1">
        <v>-3.82</v>
      </c>
    </row>
    <row r="1166" spans="1:3">
      <c r="A1166" s="4">
        <v>-16.489999999999998</v>
      </c>
      <c r="B1166" s="1">
        <v>-10.98</v>
      </c>
      <c r="C1166" s="1">
        <v>-3.83</v>
      </c>
    </row>
    <row r="1167" spans="1:3">
      <c r="A1167" s="4">
        <v>-16.47</v>
      </c>
      <c r="B1167" s="1">
        <v>-10.91</v>
      </c>
      <c r="C1167" s="1">
        <v>-3.73</v>
      </c>
    </row>
    <row r="1168" spans="1:3">
      <c r="A1168" s="4">
        <v>-16.46</v>
      </c>
      <c r="B1168" s="1">
        <v>-10.039999999999999</v>
      </c>
      <c r="C1168" s="1">
        <v>-3.76</v>
      </c>
    </row>
    <row r="1169" spans="1:3">
      <c r="A1169" s="4">
        <v>-16.440000000000001</v>
      </c>
      <c r="B1169" s="1">
        <v>-10.99</v>
      </c>
      <c r="C1169" s="1">
        <v>-4.13</v>
      </c>
    </row>
    <row r="1170" spans="1:3">
      <c r="A1170" s="4">
        <v>-16.420000000000002</v>
      </c>
      <c r="B1170" s="1">
        <v>-11.2</v>
      </c>
      <c r="C1170" s="1">
        <v>-4.0599999999999996</v>
      </c>
    </row>
    <row r="1171" spans="1:3">
      <c r="A1171" s="4">
        <v>-16.399999999999999</v>
      </c>
      <c r="B1171" s="1">
        <v>-11.11</v>
      </c>
      <c r="C1171" s="1">
        <v>-4.25</v>
      </c>
    </row>
    <row r="1172" spans="1:3">
      <c r="A1172" s="4">
        <v>-16.350000000000001</v>
      </c>
      <c r="B1172" s="1">
        <v>-11.42</v>
      </c>
      <c r="C1172" s="1">
        <v>-3.97</v>
      </c>
    </row>
    <row r="1173" spans="1:3">
      <c r="A1173" s="4">
        <v>-16.29</v>
      </c>
      <c r="B1173" s="1">
        <v>-11.35</v>
      </c>
      <c r="C1173" s="1">
        <v>-3.96</v>
      </c>
    </row>
    <row r="1174" spans="1:3">
      <c r="A1174" s="4">
        <v>-16.239999999999998</v>
      </c>
      <c r="B1174" s="1">
        <v>-11.32</v>
      </c>
      <c r="C1174" s="1">
        <v>-3.78</v>
      </c>
    </row>
    <row r="1175" spans="1:3">
      <c r="A1175" s="4">
        <v>-16.18</v>
      </c>
      <c r="B1175" s="1">
        <v>-11.38</v>
      </c>
      <c r="C1175" s="1">
        <v>-3.77</v>
      </c>
    </row>
    <row r="1176" spans="1:3">
      <c r="A1176" s="4">
        <v>-16.13</v>
      </c>
      <c r="B1176" s="1">
        <v>-11.24</v>
      </c>
      <c r="C1176" s="1">
        <v>-3.8</v>
      </c>
    </row>
    <row r="1177" spans="1:3">
      <c r="A1177" s="4">
        <v>-16.07</v>
      </c>
      <c r="B1177" s="1">
        <v>-11.28</v>
      </c>
      <c r="C1177" s="1">
        <v>-4.3</v>
      </c>
    </row>
    <row r="1178" spans="1:3">
      <c r="A1178" s="4">
        <v>-16.02</v>
      </c>
      <c r="B1178" s="1">
        <v>-11.79</v>
      </c>
      <c r="C1178" s="1">
        <v>-4.49</v>
      </c>
    </row>
    <row r="1179" spans="1:3">
      <c r="A1179" s="4">
        <v>-15.96</v>
      </c>
      <c r="B1179" s="1">
        <v>-11.62</v>
      </c>
      <c r="C1179" s="1">
        <v>-4.17</v>
      </c>
    </row>
    <row r="1180" spans="1:3">
      <c r="A1180" s="4">
        <v>-15.91</v>
      </c>
      <c r="B1180" s="1">
        <v>-11.55</v>
      </c>
      <c r="C1180" s="1">
        <v>-4.29</v>
      </c>
    </row>
    <row r="1181" spans="1:3">
      <c r="A1181" s="4">
        <v>-15.85</v>
      </c>
      <c r="B1181" s="1">
        <v>-11.99</v>
      </c>
      <c r="C1181" s="1">
        <v>-4.7300000000000004</v>
      </c>
    </row>
    <row r="1182" spans="1:3">
      <c r="A1182" s="4">
        <v>-15.795</v>
      </c>
      <c r="B1182" s="1">
        <v>-12.01</v>
      </c>
      <c r="C1182" s="1">
        <v>-5.07</v>
      </c>
    </row>
    <row r="1183" spans="1:3">
      <c r="A1183" s="4">
        <v>-15.755000000000001</v>
      </c>
      <c r="B1183" s="1">
        <v>-10.57</v>
      </c>
      <c r="C1183" s="1">
        <v>-3.94</v>
      </c>
    </row>
    <row r="1184" spans="1:3">
      <c r="A1184" s="4">
        <v>-15.71</v>
      </c>
      <c r="B1184" s="1">
        <v>-11.95</v>
      </c>
      <c r="C1184" s="1">
        <v>-4.49</v>
      </c>
    </row>
    <row r="1185" spans="1:3">
      <c r="A1185" s="4">
        <v>-15.4</v>
      </c>
      <c r="B1185" s="1">
        <v>-11.94</v>
      </c>
      <c r="C1185" s="1">
        <v>-4.75</v>
      </c>
    </row>
    <row r="1186" spans="1:3">
      <c r="A1186" s="4">
        <v>-15.1</v>
      </c>
      <c r="B1186" s="1">
        <v>-11.66</v>
      </c>
      <c r="C1186" s="1">
        <v>-5.13</v>
      </c>
    </row>
    <row r="1187" spans="1:3">
      <c r="A1187" s="4">
        <v>-14.9</v>
      </c>
      <c r="B1187" s="1">
        <v>-12.68</v>
      </c>
      <c r="C1187" s="1">
        <v>-5.69</v>
      </c>
    </row>
    <row r="1188" spans="1:3">
      <c r="A1188" s="4">
        <v>-14.7</v>
      </c>
      <c r="B1188" s="1">
        <v>-12.51</v>
      </c>
      <c r="C1188" s="1">
        <v>-5.61</v>
      </c>
    </row>
    <row r="1189" spans="1:3">
      <c r="A1189" s="4">
        <v>-14.41</v>
      </c>
      <c r="B1189" s="1">
        <v>-12.11</v>
      </c>
      <c r="C1189" s="1">
        <v>-5.87</v>
      </c>
    </row>
    <row r="1190" spans="1:3">
      <c r="A1190" s="4">
        <v>-14.23</v>
      </c>
      <c r="B1190" s="1">
        <v>-12.87</v>
      </c>
      <c r="C1190" s="1">
        <v>-6</v>
      </c>
    </row>
    <row r="1191" spans="1:3">
      <c r="A1191" s="4">
        <v>-14</v>
      </c>
      <c r="B1191" s="1">
        <v>-12.72</v>
      </c>
      <c r="C1191" s="1">
        <v>-5.63</v>
      </c>
    </row>
    <row r="1192" spans="1:3">
      <c r="A1192" s="4">
        <v>-13.8</v>
      </c>
      <c r="B1192" s="1">
        <v>-12.29</v>
      </c>
      <c r="C1192" s="1">
        <v>-5.7</v>
      </c>
    </row>
    <row r="1193" spans="1:3">
      <c r="A1193" s="4">
        <v>-13.72</v>
      </c>
      <c r="B1193" s="1">
        <v>-11.51</v>
      </c>
      <c r="C1193" s="1">
        <v>-4.63</v>
      </c>
    </row>
    <row r="1194" spans="1:3">
      <c r="A1194" s="4">
        <v>-13.36</v>
      </c>
      <c r="B1194" s="1">
        <v>-11.73</v>
      </c>
      <c r="C1194" s="1">
        <v>-4.4000000000000004</v>
      </c>
    </row>
    <row r="1195" spans="1:3">
      <c r="A1195" s="4">
        <v>-13</v>
      </c>
      <c r="B1195" s="1">
        <v>-11.73</v>
      </c>
      <c r="C1195" s="1">
        <v>-4.1900000000000004</v>
      </c>
    </row>
    <row r="1196" spans="1:3">
      <c r="A1196" s="4">
        <v>-12.65</v>
      </c>
      <c r="B1196" s="1">
        <v>-11.7</v>
      </c>
      <c r="C1196" s="1">
        <v>-4.07</v>
      </c>
    </row>
    <row r="1197" spans="1:3">
      <c r="A1197" s="4">
        <v>-12.3</v>
      </c>
      <c r="B1197" s="1">
        <v>-11.3</v>
      </c>
      <c r="C1197" s="1">
        <v>-4.18</v>
      </c>
    </row>
    <row r="1198" spans="1:3">
      <c r="A1198" s="4">
        <v>-11.94</v>
      </c>
      <c r="B1198" s="1">
        <v>-11.45</v>
      </c>
      <c r="C1198" s="1">
        <v>-4.2699999999999996</v>
      </c>
    </row>
    <row r="1199" spans="1:3">
      <c r="A1199" s="4">
        <v>-11.42</v>
      </c>
      <c r="B1199" s="1">
        <v>-11.9</v>
      </c>
      <c r="C1199" s="1">
        <v>-4.49</v>
      </c>
    </row>
    <row r="1200" spans="1:3">
      <c r="A1200" s="4">
        <v>-11.2</v>
      </c>
      <c r="B1200" s="1">
        <v>-12.09</v>
      </c>
      <c r="C1200" s="1">
        <v>-4.4800000000000004</v>
      </c>
    </row>
    <row r="1201" spans="1:3">
      <c r="A1201" s="4">
        <v>-11.1</v>
      </c>
      <c r="B1201" s="1">
        <v>-12</v>
      </c>
      <c r="C1201" s="1">
        <v>-5.18</v>
      </c>
    </row>
    <row r="1202" spans="1:3">
      <c r="A1202" s="4">
        <v>-10.99</v>
      </c>
      <c r="B1202" s="1">
        <v>-12.46</v>
      </c>
      <c r="C1202" s="1">
        <v>-5.47</v>
      </c>
    </row>
    <row r="1203" spans="1:3">
      <c r="A1203" s="4">
        <v>-10.59</v>
      </c>
      <c r="B1203" s="1">
        <v>-12.51</v>
      </c>
      <c r="C1203" s="1">
        <v>-5.75</v>
      </c>
    </row>
    <row r="1204" spans="1:3">
      <c r="A1204" s="4">
        <v>-10.24</v>
      </c>
      <c r="B1204" s="1">
        <v>-12.65</v>
      </c>
      <c r="C1204" s="1">
        <v>-5.98</v>
      </c>
    </row>
    <row r="1205" spans="1:3">
      <c r="A1205" s="4">
        <v>-9.89</v>
      </c>
      <c r="B1205" s="1">
        <v>-12.94</v>
      </c>
      <c r="C1205" s="1">
        <v>-6.02</v>
      </c>
    </row>
    <row r="1206" spans="1:3">
      <c r="A1206" s="4">
        <v>-9.59</v>
      </c>
      <c r="B1206" s="1">
        <v>-12.42</v>
      </c>
      <c r="C1206" s="1">
        <v>-6.08</v>
      </c>
    </row>
    <row r="1207" spans="1:3">
      <c r="A1207" s="4">
        <v>-9.34</v>
      </c>
      <c r="B1207" s="1">
        <v>-12.18</v>
      </c>
      <c r="C1207" s="1">
        <v>-5.66</v>
      </c>
    </row>
    <row r="1208" spans="1:3">
      <c r="A1208" s="4">
        <v>-9.14</v>
      </c>
      <c r="B1208" s="1">
        <v>-12.6</v>
      </c>
      <c r="C1208" s="1">
        <v>-5.92</v>
      </c>
    </row>
    <row r="1209" spans="1:3">
      <c r="A1209" s="4">
        <v>-9</v>
      </c>
      <c r="B1209" s="1">
        <v>-12.9</v>
      </c>
      <c r="C1209" s="1">
        <v>-6.04</v>
      </c>
    </row>
    <row r="1210" spans="1:3">
      <c r="A1210" s="4">
        <v>-8.9</v>
      </c>
      <c r="B1210" s="1">
        <v>-12.66</v>
      </c>
      <c r="C1210" s="1">
        <v>-5.67</v>
      </c>
    </row>
    <row r="1211" spans="1:3">
      <c r="A1211" s="4">
        <v>-8.82</v>
      </c>
      <c r="B1211" s="1">
        <v>-12</v>
      </c>
      <c r="C1211" s="1">
        <v>-5.93</v>
      </c>
    </row>
    <row r="1212" spans="1:3">
      <c r="A1212" s="4">
        <v>-8.76</v>
      </c>
      <c r="B1212" s="1">
        <v>-12.7</v>
      </c>
      <c r="C1212" s="1">
        <v>-6</v>
      </c>
    </row>
    <row r="1213" spans="1:3">
      <c r="A1213" s="4">
        <v>-8.7100000000000009</v>
      </c>
      <c r="B1213" s="1">
        <v>-12.74</v>
      </c>
      <c r="C1213" s="1">
        <v>-6.04</v>
      </c>
    </row>
    <row r="1214" spans="1:3">
      <c r="A1214" s="4">
        <v>-8.67</v>
      </c>
      <c r="B1214" s="1">
        <v>-12.74</v>
      </c>
      <c r="C1214" s="1">
        <v>-6.23</v>
      </c>
    </row>
    <row r="1215" spans="1:3">
      <c r="A1215" s="4">
        <v>-8.64</v>
      </c>
      <c r="B1215" s="1">
        <v>-12.48</v>
      </c>
      <c r="C1215" s="1">
        <v>-5.67</v>
      </c>
    </row>
    <row r="1216" spans="1:3">
      <c r="A1216" s="4">
        <v>-8.6199999999999992</v>
      </c>
      <c r="B1216" s="1">
        <v>-12.22</v>
      </c>
      <c r="C1216" s="1">
        <v>-5.74</v>
      </c>
    </row>
    <row r="1217" spans="1:3">
      <c r="A1217" s="4">
        <v>-8.6</v>
      </c>
      <c r="B1217" s="1">
        <v>-10.75</v>
      </c>
      <c r="C1217" s="1">
        <v>-5.72</v>
      </c>
    </row>
    <row r="1218" spans="1:3">
      <c r="A1218" s="4">
        <v>-8.58</v>
      </c>
      <c r="B1218" s="1">
        <v>-10.86</v>
      </c>
      <c r="C1218" s="1">
        <v>-5.77</v>
      </c>
    </row>
    <row r="1219" spans="1:3">
      <c r="A1219" s="4">
        <v>-8.5649999999999995</v>
      </c>
      <c r="B1219" s="1">
        <v>-11.07</v>
      </c>
      <c r="C1219" s="1">
        <v>-5.84</v>
      </c>
    </row>
    <row r="1220" spans="1:3">
      <c r="A1220" s="4">
        <v>-8.5500000000000007</v>
      </c>
      <c r="B1220" s="1">
        <v>-11.15</v>
      </c>
      <c r="C1220" s="1">
        <v>-6.2</v>
      </c>
    </row>
    <row r="1221" spans="1:3">
      <c r="A1221" s="4">
        <v>-8.5350000000000001</v>
      </c>
      <c r="B1221" s="1">
        <v>-11.94</v>
      </c>
      <c r="C1221" s="1">
        <v>-6.18</v>
      </c>
    </row>
    <row r="1222" spans="1:3">
      <c r="A1222" s="4">
        <v>-8.52</v>
      </c>
      <c r="B1222" s="1">
        <v>-11.84</v>
      </c>
      <c r="C1222" s="1">
        <v>-6.03</v>
      </c>
    </row>
    <row r="1223" spans="1:3">
      <c r="A1223" s="4">
        <v>-8.51</v>
      </c>
      <c r="B1223" s="1">
        <v>-10.95</v>
      </c>
      <c r="C1223" s="1">
        <v>-6.14</v>
      </c>
    </row>
    <row r="1224" spans="1:3">
      <c r="A1224" s="4">
        <v>-8.5</v>
      </c>
      <c r="B1224" s="1">
        <v>-11.74</v>
      </c>
      <c r="C1224" s="1">
        <v>-6.14</v>
      </c>
    </row>
    <row r="1225" spans="1:3">
      <c r="A1225" s="4">
        <v>-8.49</v>
      </c>
      <c r="B1225" s="1">
        <v>-11.37</v>
      </c>
      <c r="C1225" s="1">
        <v>-6.08</v>
      </c>
    </row>
    <row r="1226" spans="1:3">
      <c r="A1226" s="4">
        <v>-8.48</v>
      </c>
      <c r="B1226" s="1">
        <v>-11.73</v>
      </c>
      <c r="C1226" s="1">
        <v>-6.16</v>
      </c>
    </row>
    <row r="1227" spans="1:3">
      <c r="A1227" s="4">
        <v>-8.4700000000000006</v>
      </c>
      <c r="B1227" s="1">
        <v>-11.4</v>
      </c>
      <c r="C1227" s="1">
        <v>-6.47</v>
      </c>
    </row>
    <row r="1228" spans="1:3">
      <c r="A1228" s="4">
        <v>-8.4649999999999999</v>
      </c>
      <c r="B1228" s="1">
        <v>-11.81</v>
      </c>
      <c r="C1228" s="1">
        <v>-6.27</v>
      </c>
    </row>
    <row r="1229" spans="1:3">
      <c r="A1229" s="4">
        <v>-8.4600000000000009</v>
      </c>
      <c r="B1229" s="1">
        <v>-12.06</v>
      </c>
      <c r="C1229" s="1">
        <v>-6.1</v>
      </c>
    </row>
    <row r="1230" spans="1:3">
      <c r="A1230" s="4">
        <v>-8.4550000000000001</v>
      </c>
      <c r="B1230" s="1">
        <v>-7.16</v>
      </c>
      <c r="C1230" s="1">
        <v>-6.22</v>
      </c>
    </row>
    <row r="1231" spans="1:3">
      <c r="A1231" s="4">
        <v>-8.4499999999999993</v>
      </c>
      <c r="B1231" s="1">
        <v>-8.44</v>
      </c>
      <c r="C1231" s="1">
        <v>-6.03</v>
      </c>
    </row>
    <row r="1232" spans="1:3">
      <c r="A1232" s="4">
        <v>-8.4450000000000003</v>
      </c>
      <c r="B1232" s="1">
        <v>-6.69</v>
      </c>
      <c r="C1232" s="1">
        <v>-6</v>
      </c>
    </row>
    <row r="1233" spans="1:3">
      <c r="A1233" s="4">
        <v>-8.44</v>
      </c>
      <c r="B1233" s="1">
        <v>-5.37</v>
      </c>
      <c r="C1233" s="1">
        <v>-6.12</v>
      </c>
    </row>
    <row r="1234" spans="1:3">
      <c r="A1234" s="4">
        <v>-8.4350000000000005</v>
      </c>
      <c r="B1234" s="1">
        <v>-4.3</v>
      </c>
      <c r="C1234" s="1">
        <v>-6.14</v>
      </c>
    </row>
    <row r="1235" spans="1:3">
      <c r="A1235" s="4">
        <v>-8.43</v>
      </c>
      <c r="B1235" s="1">
        <v>-4.8600000000000003</v>
      </c>
      <c r="C1235" s="1">
        <v>-6.13</v>
      </c>
    </row>
    <row r="1236" spans="1:3">
      <c r="A1236" s="4">
        <v>-8.4250000000000007</v>
      </c>
      <c r="B1236" s="1">
        <v>-5.91</v>
      </c>
      <c r="C1236" s="1">
        <v>-6.06</v>
      </c>
    </row>
    <row r="1237" spans="1:3">
      <c r="A1237" s="4">
        <v>-8.42</v>
      </c>
      <c r="B1237" s="1">
        <v>-4.8899999999999997</v>
      </c>
      <c r="C1237" s="1">
        <v>-6.55</v>
      </c>
    </row>
    <row r="1238" spans="1:3">
      <c r="A1238" s="4">
        <v>-8.4149999999999991</v>
      </c>
      <c r="B1238" s="1">
        <v>-5.09</v>
      </c>
      <c r="C1238" s="1">
        <v>-6.43</v>
      </c>
    </row>
    <row r="1239" spans="1:3">
      <c r="A1239" s="4">
        <v>-8.41</v>
      </c>
      <c r="B1239" s="1">
        <v>-4.72</v>
      </c>
      <c r="C1239" s="1">
        <v>-6.29</v>
      </c>
    </row>
    <row r="1240" spans="1:3">
      <c r="A1240" s="4">
        <v>-8.4060000000000006</v>
      </c>
      <c r="B1240" s="1">
        <v>-4.7300000000000004</v>
      </c>
      <c r="C1240" s="1">
        <v>-6.21</v>
      </c>
    </row>
    <row r="1241" spans="1:3">
      <c r="A1241" s="4">
        <v>-8.3699999999999992</v>
      </c>
      <c r="B1241" s="1">
        <v>-4.3</v>
      </c>
      <c r="C1241" s="1">
        <v>-6.32</v>
      </c>
    </row>
    <row r="1242" spans="1:3">
      <c r="A1242" s="4">
        <v>-8.3550000000000004</v>
      </c>
      <c r="B1242" s="1">
        <v>-4.5999999999999996</v>
      </c>
      <c r="C1242" s="1">
        <v>-6.12</v>
      </c>
    </row>
    <row r="1243" spans="1:3">
      <c r="A1243" s="4">
        <v>-8.34</v>
      </c>
      <c r="B1243" s="1">
        <v>-4.82</v>
      </c>
      <c r="C1243" s="1">
        <v>-5.98</v>
      </c>
    </row>
    <row r="1244" spans="1:3">
      <c r="A1244" s="4">
        <v>-8.34</v>
      </c>
      <c r="B1244" s="1">
        <v>-4.33</v>
      </c>
      <c r="C1244" s="1">
        <v>-6.36</v>
      </c>
    </row>
    <row r="1245" spans="1:3">
      <c r="A1245" s="4">
        <v>-8.32</v>
      </c>
      <c r="B1245" s="1">
        <v>-4.76</v>
      </c>
      <c r="C1245" s="1">
        <v>-5.97</v>
      </c>
    </row>
    <row r="1246" spans="1:3">
      <c r="A1246" s="4">
        <v>-8.3049999999999997</v>
      </c>
      <c r="B1246" s="1">
        <v>-6.26</v>
      </c>
      <c r="C1246" s="1">
        <v>-5.96</v>
      </c>
    </row>
    <row r="1247" spans="1:3">
      <c r="A1247" s="4">
        <v>-8.27</v>
      </c>
      <c r="B1247" s="1">
        <v>-6.52</v>
      </c>
      <c r="C1247" s="1">
        <v>-5.86</v>
      </c>
    </row>
    <row r="1248" spans="1:3">
      <c r="A1248" s="4">
        <v>-8.23</v>
      </c>
      <c r="B1248" s="1">
        <v>-7.92</v>
      </c>
      <c r="C1248" s="1">
        <v>-6.08</v>
      </c>
    </row>
    <row r="1249" spans="1:3">
      <c r="A1249" s="4">
        <v>-8.1750000000000007</v>
      </c>
      <c r="B1249" s="1">
        <v>-7.97</v>
      </c>
      <c r="C1249" s="1">
        <v>-6.16</v>
      </c>
    </row>
    <row r="1250" spans="1:3">
      <c r="A1250" s="4">
        <v>-8.1</v>
      </c>
      <c r="B1250" s="1">
        <v>-11.14</v>
      </c>
      <c r="C1250" s="1">
        <v>-5.54</v>
      </c>
    </row>
    <row r="1251" spans="1:3">
      <c r="A1251" s="4">
        <v>-8.01</v>
      </c>
      <c r="B1251" s="1">
        <v>-8.52</v>
      </c>
      <c r="C1251" s="1">
        <v>-6.12</v>
      </c>
    </row>
    <row r="1252" spans="1:3">
      <c r="A1252" s="4">
        <v>-7.91</v>
      </c>
      <c r="B1252" s="1">
        <v>-7.98</v>
      </c>
      <c r="C1252" s="1">
        <v>-6.26</v>
      </c>
    </row>
    <row r="1253" spans="1:3">
      <c r="A1253" s="4">
        <v>-7.72</v>
      </c>
      <c r="B1253" s="1">
        <v>-8.0399999999999991</v>
      </c>
      <c r="C1253" s="1">
        <v>-6.01</v>
      </c>
    </row>
    <row r="1254" spans="1:3">
      <c r="A1254" s="4">
        <v>-7.63</v>
      </c>
      <c r="B1254" s="1">
        <v>-6.54</v>
      </c>
      <c r="C1254" s="1">
        <v>-6.58</v>
      </c>
    </row>
    <row r="1255" spans="1:3">
      <c r="A1255" s="4">
        <v>-7.54</v>
      </c>
      <c r="B1255" s="1">
        <v>-5.71</v>
      </c>
      <c r="C1255" s="1">
        <v>-6.45</v>
      </c>
    </row>
    <row r="1256" spans="1:3">
      <c r="A1256" s="4">
        <v>-7.32</v>
      </c>
      <c r="B1256" s="1">
        <v>-6.81</v>
      </c>
      <c r="C1256" s="1">
        <v>-6.32</v>
      </c>
    </row>
    <row r="1257" spans="1:3">
      <c r="A1257" s="4">
        <v>-7.2</v>
      </c>
      <c r="B1257" s="1">
        <v>-7.08</v>
      </c>
      <c r="C1257" s="1">
        <v>-6.02</v>
      </c>
    </row>
    <row r="1258" spans="1:3">
      <c r="A1258" s="4">
        <v>-7.1</v>
      </c>
      <c r="B1258" s="1">
        <v>-4.91</v>
      </c>
      <c r="C1258" s="1">
        <v>-6.01</v>
      </c>
    </row>
    <row r="1259" spans="1:3">
      <c r="A1259" s="4">
        <v>-7</v>
      </c>
      <c r="B1259" s="1">
        <v>-9.52</v>
      </c>
      <c r="C1259" s="1">
        <v>-5.98</v>
      </c>
    </row>
    <row r="1260" spans="1:3">
      <c r="A1260" s="4">
        <v>-6.9</v>
      </c>
      <c r="B1260" s="1">
        <v>-10.84</v>
      </c>
      <c r="C1260" s="1">
        <v>-5.31</v>
      </c>
    </row>
    <row r="1261" spans="1:3">
      <c r="A1261" s="4">
        <v>-6.8</v>
      </c>
      <c r="B1261" s="1">
        <v>-10.58</v>
      </c>
      <c r="C1261" s="1">
        <v>-5.74</v>
      </c>
    </row>
    <row r="1262" spans="1:3">
      <c r="A1262" s="4">
        <v>-6.7</v>
      </c>
      <c r="B1262" s="1">
        <v>-10.83</v>
      </c>
      <c r="C1262" s="1">
        <v>-5.55</v>
      </c>
    </row>
    <row r="1263" spans="1:3">
      <c r="A1263" s="4">
        <v>-6.6</v>
      </c>
      <c r="B1263" s="1">
        <v>-10.85</v>
      </c>
      <c r="C1263" s="1">
        <v>-5.57</v>
      </c>
    </row>
    <row r="1264" spans="1:3">
      <c r="A1264" s="4">
        <v>-6.5</v>
      </c>
      <c r="B1264" s="1">
        <v>-11.12</v>
      </c>
      <c r="C1264" s="1">
        <v>-5.58</v>
      </c>
    </row>
    <row r="1265" spans="1:3">
      <c r="A1265" s="4">
        <v>-6.4</v>
      </c>
      <c r="B1265" s="1">
        <v>-10.75</v>
      </c>
      <c r="C1265" s="1">
        <v>-5.72</v>
      </c>
    </row>
    <row r="1266" spans="1:3">
      <c r="A1266" s="4">
        <v>-6.3</v>
      </c>
      <c r="B1266" s="1">
        <v>-10.62</v>
      </c>
      <c r="C1266" s="1">
        <v>-6.09</v>
      </c>
    </row>
    <row r="1267" spans="1:3">
      <c r="A1267" s="4">
        <v>-6.2</v>
      </c>
      <c r="B1267" s="1">
        <v>-10.55</v>
      </c>
      <c r="C1267" s="1">
        <v>-5.9</v>
      </c>
    </row>
    <row r="1268" spans="1:3">
      <c r="A1268" s="4">
        <v>-6.1</v>
      </c>
      <c r="B1268" s="1">
        <v>-10.44</v>
      </c>
      <c r="C1268" s="1">
        <v>-5.7</v>
      </c>
    </row>
    <row r="1269" spans="1:3">
      <c r="A1269" s="4">
        <v>-5.976</v>
      </c>
      <c r="B1269" s="1">
        <v>-10.65</v>
      </c>
      <c r="C1269" s="1">
        <v>-5.64</v>
      </c>
    </row>
    <row r="1270" spans="1:3">
      <c r="A1270" s="4">
        <v>-5.7759999999999998</v>
      </c>
      <c r="B1270" s="1">
        <v>-11.41</v>
      </c>
      <c r="C1270" s="1">
        <v>-5.89</v>
      </c>
    </row>
    <row r="1271" spans="1:3">
      <c r="A1271" s="4">
        <v>-5.6760000000000002</v>
      </c>
      <c r="B1271" s="1">
        <v>-11.05</v>
      </c>
      <c r="C1271" s="1">
        <v>-6</v>
      </c>
    </row>
    <row r="1272" spans="1:3">
      <c r="A1272" s="4">
        <v>-5.5759999999999996</v>
      </c>
      <c r="B1272" s="1">
        <v>-11.49</v>
      </c>
      <c r="C1272" s="1">
        <v>-5.73</v>
      </c>
    </row>
    <row r="1273" spans="1:3">
      <c r="A1273" s="4">
        <v>-5.4960000000000004</v>
      </c>
      <c r="B1273" s="1">
        <v>-11.43</v>
      </c>
      <c r="C1273" s="1">
        <v>-5.82</v>
      </c>
    </row>
    <row r="1274" spans="1:3">
      <c r="A1274" s="4">
        <v>-5.4359999999999999</v>
      </c>
      <c r="B1274" s="1">
        <v>-10.94</v>
      </c>
      <c r="C1274" s="1">
        <v>-5.88</v>
      </c>
    </row>
    <row r="1275" spans="1:3">
      <c r="A1275" s="4">
        <v>-5.39</v>
      </c>
      <c r="B1275" s="1">
        <v>-11.37</v>
      </c>
      <c r="C1275" s="1">
        <v>-5.7</v>
      </c>
    </row>
    <row r="1276" spans="1:3">
      <c r="A1276" s="4">
        <v>-5.3659999999999997</v>
      </c>
      <c r="B1276" s="1">
        <v>-10.82</v>
      </c>
      <c r="C1276" s="1">
        <v>-5.57</v>
      </c>
    </row>
    <row r="1277" spans="1:3">
      <c r="A1277" s="4">
        <v>-5.3460000000000001</v>
      </c>
      <c r="B1277" s="1">
        <v>-10.92</v>
      </c>
      <c r="C1277" s="1">
        <v>-5.36</v>
      </c>
    </row>
    <row r="1278" spans="1:3">
      <c r="A1278" s="4">
        <v>-5.3259999999999996</v>
      </c>
      <c r="B1278" s="1">
        <v>-10.49</v>
      </c>
      <c r="C1278" s="1">
        <v>-5.29</v>
      </c>
    </row>
    <row r="1279" spans="1:3">
      <c r="A1279" s="4">
        <v>-5.306</v>
      </c>
      <c r="B1279" s="1">
        <v>-10.74</v>
      </c>
      <c r="C1279" s="1">
        <v>-5.33</v>
      </c>
    </row>
    <row r="1280" spans="1:3">
      <c r="A1280" s="4">
        <v>-5.2859999999999996</v>
      </c>
      <c r="B1280" s="1">
        <v>-10.76</v>
      </c>
      <c r="C1280" s="1">
        <v>-5.68</v>
      </c>
    </row>
    <row r="1281" spans="1:3">
      <c r="A1281" s="4">
        <v>-5.266</v>
      </c>
      <c r="B1281" s="1">
        <v>-11.33</v>
      </c>
      <c r="C1281" s="1">
        <v>-5.52</v>
      </c>
    </row>
    <row r="1282" spans="1:3">
      <c r="A1282" s="4">
        <v>-5.2460000000000004</v>
      </c>
      <c r="B1282" s="1">
        <v>-11.49</v>
      </c>
      <c r="C1282" s="1">
        <v>-6.04</v>
      </c>
    </row>
    <row r="1283" spans="1:3">
      <c r="A1283" s="4">
        <v>-5.226</v>
      </c>
      <c r="B1283" s="1">
        <v>-11.46</v>
      </c>
      <c r="C1283" s="1">
        <v>-6.1</v>
      </c>
    </row>
    <row r="1284" spans="1:3">
      <c r="A1284" s="4">
        <v>-5.2060000000000004</v>
      </c>
      <c r="B1284" s="1">
        <v>-11.19</v>
      </c>
      <c r="C1284" s="1">
        <v>-5.08</v>
      </c>
    </row>
    <row r="1285" spans="1:3">
      <c r="A1285" s="4">
        <v>-5.1859999999999999</v>
      </c>
      <c r="B1285" s="1">
        <v>-10.96</v>
      </c>
      <c r="C1285" s="1">
        <v>-4.53</v>
      </c>
    </row>
    <row r="1286" spans="1:3">
      <c r="A1286" s="4">
        <v>-5.1680000000000001</v>
      </c>
      <c r="B1286" s="1">
        <v>-11.48</v>
      </c>
      <c r="C1286" s="1">
        <v>-5.22</v>
      </c>
    </row>
    <row r="1287" spans="1:3">
      <c r="A1287" s="4">
        <v>-5.15</v>
      </c>
      <c r="B1287" s="1">
        <v>-11.29</v>
      </c>
      <c r="C1287" s="1">
        <v>-5.22</v>
      </c>
    </row>
    <row r="1288" spans="1:3">
      <c r="A1288" s="4">
        <v>-5.1139999999999999</v>
      </c>
      <c r="B1288" s="1">
        <v>-11.46</v>
      </c>
      <c r="C1288" s="1">
        <v>-5.84</v>
      </c>
    </row>
    <row r="1289" spans="1:3">
      <c r="A1289" s="4">
        <v>-5.0960000000000001</v>
      </c>
      <c r="B1289" s="1">
        <v>-11.11</v>
      </c>
      <c r="C1289" s="1">
        <v>-5.59</v>
      </c>
    </row>
    <row r="1290" spans="1:3">
      <c r="A1290" s="4">
        <v>-5.0780000000000003</v>
      </c>
      <c r="B1290" s="1">
        <v>-10.85</v>
      </c>
      <c r="C1290" s="1">
        <v>-5.6</v>
      </c>
    </row>
    <row r="1291" spans="1:3">
      <c r="A1291" s="4">
        <v>-5.0599999999999996</v>
      </c>
      <c r="B1291" s="1">
        <v>-11.39</v>
      </c>
      <c r="C1291" s="1">
        <v>-5.96</v>
      </c>
    </row>
    <row r="1292" spans="1:3">
      <c r="A1292" s="4">
        <v>-5.0449999999999999</v>
      </c>
      <c r="B1292" s="1">
        <v>-11.2</v>
      </c>
      <c r="C1292" s="1">
        <v>-5.87</v>
      </c>
    </row>
    <row r="1293" spans="1:3">
      <c r="A1293" s="4">
        <v>-5.0149999999999997</v>
      </c>
      <c r="B1293" s="1">
        <v>-10.84</v>
      </c>
      <c r="C1293" s="1">
        <v>-5.54</v>
      </c>
    </row>
    <row r="1294" spans="1:3">
      <c r="A1294" s="4">
        <v>-5</v>
      </c>
      <c r="B1294" s="1">
        <v>-10.62</v>
      </c>
      <c r="C1294" s="1">
        <v>-5.5</v>
      </c>
    </row>
    <row r="1295" spans="1:3">
      <c r="A1295" s="4">
        <v>-4.9850000000000003</v>
      </c>
      <c r="B1295" s="1">
        <v>-10.63</v>
      </c>
      <c r="C1295" s="1">
        <v>-5.5</v>
      </c>
    </row>
    <row r="1296" spans="1:3">
      <c r="A1296" s="4">
        <v>-4.97</v>
      </c>
      <c r="B1296" s="1">
        <v>-11.12</v>
      </c>
      <c r="C1296" s="1">
        <v>-5.77</v>
      </c>
    </row>
    <row r="1297" spans="1:3">
      <c r="A1297" s="4">
        <v>-4.9550000000000001</v>
      </c>
      <c r="B1297" s="1">
        <v>-10.74</v>
      </c>
      <c r="C1297" s="1">
        <v>-5.35</v>
      </c>
    </row>
    <row r="1298" spans="1:3">
      <c r="A1298" s="4">
        <v>-4.9400000000000004</v>
      </c>
      <c r="B1298" s="1">
        <v>-11.14</v>
      </c>
      <c r="C1298" s="1">
        <v>-5.36</v>
      </c>
    </row>
    <row r="1299" spans="1:3">
      <c r="A1299" s="4">
        <v>-4.9249999999999998</v>
      </c>
      <c r="B1299" s="1">
        <v>-11.33</v>
      </c>
      <c r="C1299" s="1">
        <v>-5.25</v>
      </c>
    </row>
    <row r="1300" spans="1:3">
      <c r="A1300" s="4">
        <v>-4.91</v>
      </c>
      <c r="B1300" s="1">
        <v>-10.64</v>
      </c>
      <c r="C1300" s="1">
        <v>-5.19</v>
      </c>
    </row>
    <row r="1301" spans="1:3">
      <c r="A1301" s="4">
        <v>-4.9000000000000004</v>
      </c>
      <c r="B1301" s="1">
        <v>-11.56</v>
      </c>
      <c r="C1301" s="1">
        <v>-5.5</v>
      </c>
    </row>
    <row r="1302" spans="1:3">
      <c r="A1302" s="4">
        <v>-4.8899999999999997</v>
      </c>
      <c r="B1302" s="1">
        <v>-11.62</v>
      </c>
      <c r="C1302" s="1">
        <v>-5.83</v>
      </c>
    </row>
    <row r="1303" spans="1:3">
      <c r="A1303" s="4">
        <v>-4.88</v>
      </c>
      <c r="B1303" s="1">
        <v>-11.84</v>
      </c>
      <c r="C1303" s="1">
        <v>-5.87</v>
      </c>
    </row>
    <row r="1304" spans="1:3">
      <c r="A1304" s="4">
        <v>-4.87</v>
      </c>
      <c r="B1304" s="1">
        <v>-11.8</v>
      </c>
      <c r="C1304" s="1">
        <v>-5.89</v>
      </c>
    </row>
    <row r="1305" spans="1:3">
      <c r="A1305" s="4">
        <v>-4.8499999999999996</v>
      </c>
      <c r="B1305" s="1">
        <v>-12</v>
      </c>
      <c r="C1305" s="1">
        <v>-5.9</v>
      </c>
    </row>
    <row r="1306" spans="1:3">
      <c r="A1306" s="4">
        <v>-4.84</v>
      </c>
      <c r="B1306" s="1">
        <v>-11.61</v>
      </c>
      <c r="C1306" s="1">
        <v>-5.74</v>
      </c>
    </row>
    <row r="1307" spans="1:3">
      <c r="A1307" s="4">
        <v>-4.83</v>
      </c>
      <c r="B1307" s="1">
        <v>-11.8</v>
      </c>
      <c r="C1307" s="1">
        <v>-5.88</v>
      </c>
    </row>
    <row r="1308" spans="1:3">
      <c r="A1308" s="4">
        <v>-4.8099999999999996</v>
      </c>
      <c r="B1308" s="1">
        <v>-11.79</v>
      </c>
      <c r="C1308" s="1">
        <v>-5.8</v>
      </c>
    </row>
    <row r="1309" spans="1:3">
      <c r="A1309" s="4">
        <v>-4.8</v>
      </c>
      <c r="B1309" s="1">
        <v>-11.81</v>
      </c>
      <c r="C1309" s="1">
        <v>-5.81</v>
      </c>
    </row>
    <row r="1310" spans="1:3">
      <c r="A1310" s="4">
        <v>-4.7750000000000004</v>
      </c>
      <c r="B1310" s="1">
        <v>-12.4</v>
      </c>
      <c r="C1310" s="1">
        <v>-6.02</v>
      </c>
    </row>
    <row r="1311" spans="1:3">
      <c r="A1311" s="4">
        <v>-4.74</v>
      </c>
      <c r="B1311" s="1">
        <v>-12.51</v>
      </c>
      <c r="C1311" s="1">
        <v>-6.04</v>
      </c>
    </row>
    <row r="1312" spans="1:3">
      <c r="A1312" s="4">
        <v>-4.7</v>
      </c>
      <c r="B1312" s="1">
        <v>-11.86</v>
      </c>
      <c r="C1312" s="1">
        <v>-6</v>
      </c>
    </row>
    <row r="1313" spans="1:3">
      <c r="A1313" s="4">
        <v>-4.6500000000000004</v>
      </c>
      <c r="B1313" s="1">
        <v>-12.24</v>
      </c>
      <c r="C1313" s="1">
        <v>-6.12</v>
      </c>
    </row>
    <row r="1314" spans="1:3">
      <c r="A1314" s="4">
        <v>-4.62</v>
      </c>
      <c r="B1314" s="1">
        <v>-12.65</v>
      </c>
      <c r="C1314" s="1">
        <v>-5.98</v>
      </c>
    </row>
    <row r="1315" spans="1:3">
      <c r="A1315" s="4">
        <v>-4.59</v>
      </c>
      <c r="B1315" s="1">
        <v>-11.94</v>
      </c>
      <c r="C1315" s="1">
        <v>-5.84</v>
      </c>
    </row>
    <row r="1316" spans="1:3">
      <c r="A1316" s="4">
        <v>-4.5599999999999996</v>
      </c>
      <c r="B1316" s="1">
        <v>-11.93</v>
      </c>
      <c r="C1316" s="1">
        <v>-5.78</v>
      </c>
    </row>
    <row r="1317" spans="1:3">
      <c r="A1317" s="4">
        <v>-4.53</v>
      </c>
      <c r="B1317" s="1">
        <v>-11.64</v>
      </c>
      <c r="C1317" s="1">
        <v>-5.58</v>
      </c>
    </row>
    <row r="1318" spans="1:3">
      <c r="A1318" s="4">
        <v>-4.5</v>
      </c>
      <c r="B1318" s="1">
        <v>-11.31</v>
      </c>
      <c r="C1318" s="1">
        <v>-5.5</v>
      </c>
    </row>
    <row r="1319" spans="1:3">
      <c r="A1319" s="4">
        <v>-4.47</v>
      </c>
      <c r="B1319" s="1">
        <v>-11.36</v>
      </c>
      <c r="C1319" s="1">
        <v>-5.63</v>
      </c>
    </row>
    <row r="1320" spans="1:3">
      <c r="A1320" s="4">
        <v>-4.4400000000000004</v>
      </c>
      <c r="B1320" s="1">
        <v>-11.3</v>
      </c>
      <c r="C1320" s="1">
        <v>-5.6</v>
      </c>
    </row>
    <row r="1321" spans="1:3">
      <c r="A1321" s="4">
        <v>-4.41</v>
      </c>
      <c r="B1321" s="1">
        <v>-11.7</v>
      </c>
      <c r="C1321" s="1">
        <v>-5.79</v>
      </c>
    </row>
    <row r="1322" spans="1:3">
      <c r="A1322" s="4">
        <v>-4.38</v>
      </c>
      <c r="B1322" s="1">
        <v>-10.92</v>
      </c>
      <c r="C1322" s="1">
        <v>-5.82</v>
      </c>
    </row>
    <row r="1323" spans="1:3">
      <c r="A1323" s="4">
        <v>-4.3499999999999996</v>
      </c>
      <c r="B1323" s="1">
        <v>-11.74</v>
      </c>
      <c r="C1323" s="1">
        <v>-5.66</v>
      </c>
    </row>
    <row r="1324" spans="1:3">
      <c r="A1324" s="4">
        <v>-4.32</v>
      </c>
      <c r="B1324" s="1">
        <v>-11.6</v>
      </c>
      <c r="C1324" s="1">
        <v>-5.54</v>
      </c>
    </row>
    <row r="1325" spans="1:3">
      <c r="A1325" s="4">
        <v>-4.3099999999999996</v>
      </c>
      <c r="B1325" s="1">
        <v>-11.29</v>
      </c>
      <c r="C1325" s="1">
        <v>-5.51</v>
      </c>
    </row>
    <row r="1326" spans="1:3">
      <c r="A1326" s="4">
        <v>-4.2949999999999999</v>
      </c>
      <c r="B1326" s="1">
        <v>-11.5</v>
      </c>
      <c r="C1326" s="1">
        <v>-5.52</v>
      </c>
    </row>
    <row r="1327" spans="1:3">
      <c r="A1327" s="4">
        <v>-4.28</v>
      </c>
      <c r="B1327" s="1">
        <v>-10.87</v>
      </c>
      <c r="C1327" s="1">
        <v>-5.5</v>
      </c>
    </row>
    <row r="1328" spans="1:3">
      <c r="A1328" s="4">
        <v>-4.2649999999999997</v>
      </c>
      <c r="B1328" s="1">
        <v>-11.08</v>
      </c>
      <c r="C1328" s="1">
        <v>-5.5</v>
      </c>
    </row>
    <row r="1329" spans="1:3">
      <c r="A1329" s="4">
        <v>-4.25</v>
      </c>
      <c r="B1329" s="1">
        <v>-10.88</v>
      </c>
      <c r="C1329" s="1">
        <v>-5.52</v>
      </c>
    </row>
    <row r="1330" spans="1:3">
      <c r="A1330" s="4">
        <v>-4.2350000000000003</v>
      </c>
      <c r="B1330" s="1">
        <v>-10.44</v>
      </c>
      <c r="C1330" s="1">
        <v>-5.52</v>
      </c>
    </row>
    <row r="1331" spans="1:3">
      <c r="A1331" s="4">
        <v>-4.2</v>
      </c>
      <c r="B1331" s="1">
        <v>-11</v>
      </c>
      <c r="C1331" s="1">
        <v>-5.39</v>
      </c>
    </row>
    <row r="1332" spans="1:3">
      <c r="A1332" s="4">
        <v>-4.1900000000000004</v>
      </c>
      <c r="B1332" s="1">
        <v>-10.69</v>
      </c>
      <c r="C1332" s="1">
        <v>-5.39</v>
      </c>
    </row>
    <row r="1333" spans="1:3">
      <c r="A1333" s="4">
        <v>-4.1749999999999998</v>
      </c>
      <c r="B1333" s="1">
        <v>-10.81</v>
      </c>
      <c r="C1333" s="1">
        <v>-5.2</v>
      </c>
    </row>
    <row r="1334" spans="1:3">
      <c r="A1334" s="4">
        <v>-4.16</v>
      </c>
      <c r="B1334" s="1">
        <v>-10.84</v>
      </c>
      <c r="C1334" s="1">
        <v>-5.31</v>
      </c>
    </row>
    <row r="1335" spans="1:3">
      <c r="A1335" s="4">
        <v>-4.1449999999999996</v>
      </c>
      <c r="B1335" s="1">
        <v>-10.52</v>
      </c>
      <c r="C1335" s="1">
        <v>-5.33</v>
      </c>
    </row>
    <row r="1336" spans="1:3">
      <c r="A1336" s="4">
        <v>-4.13</v>
      </c>
      <c r="B1336" s="1">
        <v>-10.6</v>
      </c>
      <c r="C1336" s="1">
        <v>-5.42</v>
      </c>
    </row>
    <row r="1337" spans="1:3">
      <c r="A1337" s="4">
        <v>-4.1150000000000002</v>
      </c>
      <c r="B1337" s="1">
        <v>-10.83</v>
      </c>
      <c r="C1337" s="1">
        <v>-5.52</v>
      </c>
    </row>
    <row r="1338" spans="1:3">
      <c r="A1338" s="4">
        <v>-4.0999999999999996</v>
      </c>
      <c r="B1338" s="1">
        <v>-10.65</v>
      </c>
      <c r="C1338" s="1">
        <v>-5.42</v>
      </c>
    </row>
    <row r="1339" spans="1:3">
      <c r="A1339" s="4">
        <v>-4.0750000000000002</v>
      </c>
      <c r="B1339" s="1">
        <v>-10.67</v>
      </c>
      <c r="C1339" s="1">
        <v>-5.49</v>
      </c>
    </row>
    <row r="1340" spans="1:3">
      <c r="A1340" s="4">
        <v>-4.0599999999999996</v>
      </c>
      <c r="B1340" s="1">
        <v>-10.95</v>
      </c>
      <c r="C1340" s="1">
        <v>-5.47</v>
      </c>
    </row>
    <row r="1341" spans="1:3">
      <c r="A1341" s="4">
        <v>-4.0449999999999999</v>
      </c>
      <c r="B1341" s="1">
        <v>-10.86</v>
      </c>
      <c r="C1341" s="1">
        <v>-5.36</v>
      </c>
    </row>
    <row r="1342" spans="1:3">
      <c r="A1342" s="4">
        <v>-4.03</v>
      </c>
      <c r="B1342" s="1">
        <v>-10.220000000000001</v>
      </c>
      <c r="C1342" s="1">
        <v>-5.36</v>
      </c>
    </row>
    <row r="1343" spans="1:3">
      <c r="A1343" s="4">
        <v>-4.0149999999999997</v>
      </c>
      <c r="B1343" s="1">
        <v>-10.81</v>
      </c>
      <c r="C1343" s="1">
        <v>-5.34</v>
      </c>
    </row>
    <row r="1344" spans="1:3">
      <c r="A1344" s="4">
        <v>-3.98</v>
      </c>
      <c r="B1344" s="1">
        <v>-9.76</v>
      </c>
      <c r="C1344" s="1">
        <v>-5.25</v>
      </c>
    </row>
    <row r="1345" spans="1:3">
      <c r="A1345" s="4">
        <v>-3.96</v>
      </c>
      <c r="B1345" s="1">
        <v>-10.68</v>
      </c>
      <c r="C1345" s="1">
        <v>-5.37</v>
      </c>
    </row>
    <row r="1346" spans="1:3">
      <c r="A1346" s="4">
        <v>-3.94</v>
      </c>
      <c r="B1346" s="1">
        <v>-10.44</v>
      </c>
      <c r="C1346" s="1">
        <v>-5.31</v>
      </c>
    </row>
    <row r="1347" spans="1:3">
      <c r="A1347" s="4">
        <v>-3.92</v>
      </c>
      <c r="B1347" s="1">
        <v>-10.36</v>
      </c>
      <c r="C1347" s="1">
        <v>-5.35</v>
      </c>
    </row>
    <row r="1348" spans="1:3">
      <c r="A1348" s="4">
        <v>-3.9</v>
      </c>
      <c r="B1348" s="1">
        <v>-10.51</v>
      </c>
      <c r="C1348" s="1">
        <v>-5.23</v>
      </c>
    </row>
    <row r="1349" spans="1:3">
      <c r="A1349" s="4">
        <v>-3.88</v>
      </c>
      <c r="B1349" s="1">
        <v>-10.35</v>
      </c>
      <c r="C1349" s="1">
        <v>-5.24</v>
      </c>
    </row>
    <row r="1350" spans="1:3">
      <c r="A1350" s="4">
        <v>-3.86</v>
      </c>
      <c r="B1350" s="1">
        <v>-11.2</v>
      </c>
      <c r="C1350" s="1">
        <v>-5.4</v>
      </c>
    </row>
    <row r="1351" spans="1:3">
      <c r="A1351" s="4">
        <v>-3.82</v>
      </c>
      <c r="B1351" s="1">
        <v>-10.73</v>
      </c>
      <c r="C1351" s="1">
        <v>-5.37</v>
      </c>
    </row>
    <row r="1352" spans="1:3">
      <c r="A1352" s="4">
        <v>-3.8</v>
      </c>
      <c r="B1352" s="1">
        <v>-10.93</v>
      </c>
      <c r="C1352" s="1">
        <v>-5.52</v>
      </c>
    </row>
    <row r="1353" spans="1:3">
      <c r="A1353" s="4">
        <v>-3.78</v>
      </c>
      <c r="B1353" s="1">
        <v>-10.87</v>
      </c>
      <c r="C1353" s="1">
        <v>-5.55</v>
      </c>
    </row>
    <row r="1354" spans="1:3">
      <c r="A1354" s="4">
        <v>-3.72</v>
      </c>
      <c r="B1354" s="1">
        <v>-10.94</v>
      </c>
      <c r="C1354" s="1">
        <v>-5.51</v>
      </c>
    </row>
    <row r="1355" spans="1:3">
      <c r="A1355" s="4">
        <v>-3.66</v>
      </c>
      <c r="B1355" s="1">
        <v>-11.15</v>
      </c>
      <c r="C1355" s="1">
        <v>-5.26</v>
      </c>
    </row>
    <row r="1356" spans="1:3">
      <c r="A1356" s="4">
        <v>-3.62</v>
      </c>
      <c r="B1356" s="1">
        <v>-11.16</v>
      </c>
      <c r="C1356" s="1">
        <v>-5.28</v>
      </c>
    </row>
    <row r="1357" spans="1:3">
      <c r="A1357" s="4">
        <v>-3.58</v>
      </c>
      <c r="B1357" s="1">
        <v>-11.21</v>
      </c>
      <c r="C1357" s="1">
        <v>-5.39</v>
      </c>
    </row>
    <row r="1358" spans="1:3">
      <c r="A1358" s="4">
        <v>-3.54</v>
      </c>
      <c r="B1358" s="1">
        <v>-11.16</v>
      </c>
      <c r="C1358" s="1">
        <v>-5.49</v>
      </c>
    </row>
    <row r="1359" spans="1:3">
      <c r="A1359" s="4">
        <v>-3.5</v>
      </c>
      <c r="B1359" s="1">
        <v>-10.37</v>
      </c>
      <c r="C1359" s="1">
        <v>-5.33</v>
      </c>
    </row>
    <row r="1360" spans="1:3">
      <c r="A1360" s="4">
        <v>-3.4</v>
      </c>
      <c r="B1360" s="1">
        <v>-11.17</v>
      </c>
      <c r="C1360" s="1">
        <v>-5.4</v>
      </c>
    </row>
    <row r="1361" spans="1:3">
      <c r="A1361" s="4">
        <v>-3.3</v>
      </c>
      <c r="B1361" s="1">
        <v>-11.16</v>
      </c>
      <c r="C1361" s="1">
        <v>-5.45</v>
      </c>
    </row>
    <row r="1362" spans="1:3">
      <c r="A1362" s="4">
        <v>-3.2</v>
      </c>
      <c r="B1362" s="1">
        <v>-11.3</v>
      </c>
      <c r="C1362" s="1">
        <v>-5.41</v>
      </c>
    </row>
    <row r="1363" spans="1:3">
      <c r="A1363" s="4">
        <v>-3.1</v>
      </c>
      <c r="B1363" s="1">
        <v>-11.06</v>
      </c>
      <c r="C1363" s="1">
        <v>-5.62</v>
      </c>
    </row>
    <row r="1364" spans="1:3">
      <c r="A1364" s="4">
        <v>-2.93</v>
      </c>
      <c r="B1364" s="1">
        <v>-11.26</v>
      </c>
      <c r="C1364" s="1">
        <v>-5.51</v>
      </c>
    </row>
    <row r="1365" spans="1:3">
      <c r="A1365" s="4">
        <v>-2.76</v>
      </c>
      <c r="B1365" s="1">
        <v>-11.25</v>
      </c>
      <c r="C1365" s="1">
        <v>-5.56</v>
      </c>
    </row>
    <row r="1366" spans="1:3">
      <c r="A1366" s="4">
        <v>-2.6</v>
      </c>
      <c r="B1366" s="1">
        <v>-11.06</v>
      </c>
      <c r="C1366" s="1">
        <v>-5.6</v>
      </c>
    </row>
    <row r="1367" spans="1:3">
      <c r="A1367" s="4">
        <v>-2.48</v>
      </c>
      <c r="B1367" s="1">
        <v>-11.14</v>
      </c>
      <c r="C1367" s="1">
        <v>-5.39</v>
      </c>
    </row>
    <row r="1368" spans="1:3">
      <c r="A1368" s="4">
        <v>-2.36</v>
      </c>
      <c r="B1368" s="1">
        <v>-11.16</v>
      </c>
      <c r="C1368" s="1">
        <v>-5.42</v>
      </c>
    </row>
    <row r="1369" spans="1:3">
      <c r="A1369" s="4">
        <v>-2.2400000000000002</v>
      </c>
      <c r="B1369" s="1">
        <v>-10.95</v>
      </c>
      <c r="C1369" s="1">
        <v>-5.36</v>
      </c>
    </row>
    <row r="1370" spans="1:3">
      <c r="A1370" s="4">
        <v>-2</v>
      </c>
      <c r="B1370" s="1">
        <v>-11.32</v>
      </c>
      <c r="C1370" s="1">
        <v>-5.31</v>
      </c>
    </row>
    <row r="1371" spans="1:3">
      <c r="A1371" s="4">
        <v>-1.74</v>
      </c>
      <c r="B1371" s="1">
        <v>-11.32</v>
      </c>
      <c r="C1371" s="1">
        <v>-5.33</v>
      </c>
    </row>
    <row r="1372" spans="1:3">
      <c r="A1372" s="4">
        <v>-1.61</v>
      </c>
      <c r="B1372" s="1">
        <v>-11.4</v>
      </c>
      <c r="C1372" s="1">
        <v>-5.37</v>
      </c>
    </row>
    <row r="1373" spans="1:3">
      <c r="A1373" s="4">
        <v>-1.48</v>
      </c>
      <c r="B1373" s="1">
        <v>-10.99</v>
      </c>
      <c r="C1373" s="1">
        <v>-5.48</v>
      </c>
    </row>
    <row r="1374" spans="1:3">
      <c r="A1374" s="4">
        <v>-1.35</v>
      </c>
      <c r="B1374" s="1">
        <v>-11.38</v>
      </c>
      <c r="C1374" s="1">
        <v>-5.55</v>
      </c>
    </row>
    <row r="1375" spans="1:3">
      <c r="A1375" s="4">
        <v>-1.28</v>
      </c>
      <c r="B1375" s="1">
        <v>-11.37</v>
      </c>
      <c r="C1375" s="1">
        <v>-5.5</v>
      </c>
    </row>
    <row r="1376" spans="1:3">
      <c r="A1376" s="4">
        <v>-1.1299999999999999</v>
      </c>
      <c r="B1376" s="1">
        <v>-11.16</v>
      </c>
      <c r="C1376" s="1">
        <v>-5.48</v>
      </c>
    </row>
    <row r="1377" spans="1:3">
      <c r="A1377" s="4">
        <v>-0.98</v>
      </c>
      <c r="B1377" s="1">
        <v>-11.31</v>
      </c>
      <c r="C1377" s="1">
        <v>-5.2</v>
      </c>
    </row>
    <row r="1378" spans="1:3">
      <c r="A1378" s="4">
        <v>-0.91</v>
      </c>
      <c r="B1378" s="1">
        <v>-11.39</v>
      </c>
      <c r="C1378" s="1">
        <v>-5.07</v>
      </c>
    </row>
    <row r="1379" spans="1:3">
      <c r="A1379" s="4">
        <v>-0.85</v>
      </c>
      <c r="B1379" s="1">
        <v>-11.52</v>
      </c>
      <c r="C1379" s="1">
        <v>-5.32</v>
      </c>
    </row>
    <row r="1380" spans="1:3">
      <c r="A1380" s="4">
        <v>-0.82</v>
      </c>
      <c r="B1380" s="1">
        <v>-11.42</v>
      </c>
      <c r="C1380" s="1">
        <v>-5.3</v>
      </c>
    </row>
    <row r="1381" spans="1:3">
      <c r="A1381" s="4">
        <v>-0.79</v>
      </c>
      <c r="B1381" s="1">
        <v>-10.5</v>
      </c>
      <c r="C1381" s="1">
        <v>-5.29</v>
      </c>
    </row>
    <row r="1382" spans="1:3">
      <c r="A1382" s="4">
        <v>-0.76500000000000001</v>
      </c>
      <c r="B1382" s="1">
        <v>-11.11</v>
      </c>
      <c r="C1382" s="1">
        <v>-5.44</v>
      </c>
    </row>
    <row r="1383" spans="1:3">
      <c r="A1383" s="4">
        <v>-0.73599999999999999</v>
      </c>
      <c r="B1383" s="1">
        <v>-10.73</v>
      </c>
      <c r="C1383" s="1">
        <v>-5.43</v>
      </c>
    </row>
    <row r="1384" spans="1:3">
      <c r="A1384" s="4">
        <v>-0.71</v>
      </c>
      <c r="B1384" s="1">
        <v>-10.73</v>
      </c>
      <c r="C1384" s="1">
        <v>-5.49</v>
      </c>
    </row>
    <row r="1385" spans="1:3">
      <c r="A1385" s="4">
        <v>-0.68</v>
      </c>
      <c r="B1385" s="1">
        <v>-10.54</v>
      </c>
      <c r="C1385" s="1">
        <v>-5.51</v>
      </c>
    </row>
    <row r="1386" spans="1:3">
      <c r="A1386" s="4">
        <v>-0.63</v>
      </c>
      <c r="B1386" s="1">
        <v>-10.76</v>
      </c>
      <c r="C1386" s="1">
        <v>-5.75</v>
      </c>
    </row>
    <row r="1387" spans="1:3">
      <c r="A1387" s="4">
        <v>-0.55000000000000004</v>
      </c>
      <c r="B1387" s="1">
        <v>-10.61</v>
      </c>
      <c r="C1387" s="1">
        <v>-5.62</v>
      </c>
    </row>
    <row r="1388" spans="1:3">
      <c r="A1388" s="4">
        <v>-0.45</v>
      </c>
      <c r="B1388" s="1">
        <v>-10.48</v>
      </c>
      <c r="C1388" s="1">
        <v>-5.42</v>
      </c>
    </row>
    <row r="1389" spans="1:3">
      <c r="A1389" s="4">
        <v>-0.35</v>
      </c>
      <c r="B1389" s="1">
        <v>-10.39</v>
      </c>
      <c r="C1389" s="1">
        <v>-5.05</v>
      </c>
    </row>
    <row r="1390" spans="1:3">
      <c r="A1390" s="4">
        <v>-0.3</v>
      </c>
      <c r="B1390" s="1">
        <v>-10.26</v>
      </c>
      <c r="C1390" s="1">
        <v>-5.3</v>
      </c>
    </row>
    <row r="1391" spans="1:3">
      <c r="A1391" s="4">
        <v>0</v>
      </c>
      <c r="B1391" s="1">
        <v>-10.64</v>
      </c>
      <c r="C1391" s="1">
        <v>-5.25</v>
      </c>
    </row>
    <row r="1392" spans="1:3">
      <c r="B1392" s="1"/>
    </row>
    <row r="1393" spans="2:2">
      <c r="B1393" s="1"/>
    </row>
    <row r="1394" spans="2:2">
      <c r="B1394" s="1"/>
    </row>
    <row r="1395" spans="2:2">
      <c r="B1395" s="1"/>
    </row>
    <row r="1396" spans="2:2">
      <c r="B1396" s="1"/>
    </row>
    <row r="1397" spans="2:2">
      <c r="B1397" s="1"/>
    </row>
    <row r="1398" spans="2:2">
      <c r="B1398" s="1"/>
    </row>
    <row r="1399" spans="2:2">
      <c r="B1399" s="1"/>
    </row>
    <row r="1400" spans="2:2">
      <c r="B1400" s="1"/>
    </row>
    <row r="1401" spans="2:2">
      <c r="B1401" s="1"/>
    </row>
    <row r="1402" spans="2:2">
      <c r="B1402" s="1"/>
    </row>
    <row r="1403" spans="2:2">
      <c r="B1403" s="1"/>
    </row>
    <row r="1404" spans="2:2">
      <c r="B1404" s="1"/>
    </row>
    <row r="1405" spans="2:2">
      <c r="B1405" s="1"/>
    </row>
    <row r="1406" spans="2:2">
      <c r="B1406" s="1"/>
    </row>
    <row r="1407" spans="2:2">
      <c r="B1407" s="1"/>
    </row>
    <row r="1408" spans="2:2">
      <c r="B1408" s="1"/>
    </row>
    <row r="1409" spans="2:2">
      <c r="B1409" s="1"/>
    </row>
    <row r="1410" spans="2:2">
      <c r="B1410" s="1"/>
    </row>
    <row r="1411" spans="2:2">
      <c r="B1411" s="1"/>
    </row>
    <row r="1412" spans="2:2">
      <c r="B1412" s="1"/>
    </row>
    <row r="1413" spans="2:2">
      <c r="B1413" s="1"/>
    </row>
    <row r="1414" spans="2:2">
      <c r="B1414" s="1"/>
    </row>
    <row r="1415" spans="2:2">
      <c r="B1415" s="1"/>
    </row>
    <row r="1416" spans="2:2">
      <c r="B1416" s="1"/>
    </row>
    <row r="1417" spans="2:2">
      <c r="B1417" s="1"/>
    </row>
    <row r="1418" spans="2:2">
      <c r="B1418" s="1"/>
    </row>
    <row r="1419" spans="2:2">
      <c r="B1419" s="1"/>
    </row>
    <row r="1420" spans="2:2">
      <c r="B1420" s="1"/>
    </row>
    <row r="1421" spans="2:2">
      <c r="B1421" s="1"/>
    </row>
    <row r="1422" spans="2:2">
      <c r="B1422" s="1"/>
    </row>
    <row r="1423" spans="2:2">
      <c r="B1423" s="1"/>
    </row>
    <row r="1424" spans="2:2">
      <c r="B1424" s="1"/>
    </row>
    <row r="1425" spans="2:2">
      <c r="B1425" s="1"/>
    </row>
    <row r="1426" spans="2:2">
      <c r="B1426" s="1"/>
    </row>
    <row r="1427" spans="2:2">
      <c r="B1427" s="1"/>
    </row>
    <row r="1428" spans="2:2">
      <c r="B1428" s="1"/>
    </row>
    <row r="1429" spans="2:2">
      <c r="B1429" s="1"/>
    </row>
    <row r="1430" spans="2:2">
      <c r="B1430" s="1"/>
    </row>
    <row r="1431" spans="2:2">
      <c r="B1431" s="1"/>
    </row>
    <row r="1432" spans="2:2">
      <c r="B1432" s="1"/>
    </row>
    <row r="1433" spans="2:2">
      <c r="B1433" s="1"/>
    </row>
    <row r="1434" spans="2:2">
      <c r="B1434" s="1"/>
    </row>
    <row r="1435" spans="2:2">
      <c r="B1435" s="1"/>
    </row>
    <row r="1436" spans="2:2">
      <c r="B1436" s="1"/>
    </row>
    <row r="1437" spans="2:2">
      <c r="B1437" s="1"/>
    </row>
    <row r="1438" spans="2:2">
      <c r="B1438" s="1"/>
    </row>
    <row r="1439" spans="2:2">
      <c r="B1439" s="1"/>
    </row>
    <row r="1440" spans="2:2">
      <c r="B1440" s="1"/>
    </row>
    <row r="1441" spans="2:2">
      <c r="B1441" s="1"/>
    </row>
    <row r="1442" spans="2:2">
      <c r="B1442" s="1"/>
    </row>
    <row r="1443" spans="2:2">
      <c r="B1443" s="1"/>
    </row>
    <row r="1444" spans="2:2">
      <c r="B1444" s="1"/>
    </row>
    <row r="1445" spans="2:2">
      <c r="B1445" s="1"/>
    </row>
    <row r="1446" spans="2:2">
      <c r="B1446" s="1"/>
    </row>
    <row r="1447" spans="2:2">
      <c r="B1447" s="1"/>
    </row>
    <row r="1448" spans="2:2">
      <c r="B1448" s="1"/>
    </row>
    <row r="1449" spans="2:2">
      <c r="B1449" s="1"/>
    </row>
    <row r="1450" spans="2:2">
      <c r="B1450" s="1"/>
    </row>
    <row r="1451" spans="2:2">
      <c r="B1451" s="1"/>
    </row>
    <row r="1452" spans="2:2">
      <c r="B1452" s="1"/>
    </row>
    <row r="1453" spans="2:2">
      <c r="B1453" s="1"/>
    </row>
    <row r="1454" spans="2:2">
      <c r="B1454" s="1"/>
    </row>
    <row r="1455" spans="2:2">
      <c r="B1455" s="1"/>
    </row>
    <row r="1456" spans="2:2">
      <c r="B1456" s="1"/>
    </row>
    <row r="1457" spans="2:2">
      <c r="B1457" s="1"/>
    </row>
    <row r="1458" spans="2:2">
      <c r="B1458" s="1"/>
    </row>
    <row r="1459" spans="2:2">
      <c r="B1459" s="1"/>
    </row>
    <row r="1460" spans="2:2">
      <c r="B1460" s="1"/>
    </row>
    <row r="1461" spans="2:2">
      <c r="B1461" s="1"/>
    </row>
    <row r="1462" spans="2:2">
      <c r="B1462" s="1"/>
    </row>
    <row r="1463" spans="2:2">
      <c r="B1463" s="1"/>
    </row>
    <row r="1464" spans="2:2">
      <c r="B1464" s="1"/>
    </row>
    <row r="1465" spans="2:2">
      <c r="B1465" s="1"/>
    </row>
    <row r="1466" spans="2:2">
      <c r="B1466" s="1"/>
    </row>
    <row r="1467" spans="2:2">
      <c r="B1467" s="1"/>
    </row>
    <row r="1468" spans="2:2">
      <c r="B1468" s="1"/>
    </row>
    <row r="1469" spans="2:2">
      <c r="B1469" s="1"/>
    </row>
    <row r="1470" spans="2:2">
      <c r="B1470" s="1"/>
    </row>
    <row r="1471" spans="2:2">
      <c r="B1471" s="1"/>
    </row>
    <row r="1472" spans="2:2">
      <c r="B1472" s="1"/>
    </row>
    <row r="1473" spans="2:2">
      <c r="B1473" s="1"/>
    </row>
    <row r="1474" spans="2:2">
      <c r="B1474" s="1"/>
    </row>
    <row r="1475" spans="2:2">
      <c r="B1475" s="1"/>
    </row>
    <row r="1476" spans="2:2">
      <c r="B1476" s="1"/>
    </row>
    <row r="1477" spans="2:2">
      <c r="B1477" s="1"/>
    </row>
    <row r="1478" spans="2:2">
      <c r="B1478" s="1"/>
    </row>
    <row r="1479" spans="2:2">
      <c r="B1479" s="1"/>
    </row>
    <row r="1480" spans="2:2">
      <c r="B1480" s="1"/>
    </row>
    <row r="1481" spans="2:2">
      <c r="B1481" s="1"/>
    </row>
    <row r="1482" spans="2:2">
      <c r="B1482" s="1"/>
    </row>
    <row r="1483" spans="2:2">
      <c r="B1483" s="1"/>
    </row>
    <row r="1484" spans="2:2">
      <c r="B1484" s="1"/>
    </row>
    <row r="1485" spans="2:2">
      <c r="B1485" s="1"/>
    </row>
    <row r="1486" spans="2:2">
      <c r="B1486" s="1"/>
    </row>
    <row r="1487" spans="2:2">
      <c r="B1487" s="1"/>
    </row>
    <row r="1488" spans="2:2">
      <c r="B1488" s="1"/>
    </row>
    <row r="1489" spans="2:2">
      <c r="B1489" s="1"/>
    </row>
    <row r="1490" spans="2:2">
      <c r="B1490" s="1"/>
    </row>
    <row r="1491" spans="2:2">
      <c r="B1491" s="1"/>
    </row>
    <row r="1492" spans="2:2">
      <c r="B1492" s="1"/>
    </row>
    <row r="1493" spans="2:2">
      <c r="B1493" s="1"/>
    </row>
    <row r="1494" spans="2:2">
      <c r="B1494" s="1"/>
    </row>
    <row r="1495" spans="2:2">
      <c r="B1495" s="1"/>
    </row>
    <row r="1496" spans="2:2">
      <c r="B1496" s="1"/>
    </row>
    <row r="1497" spans="2:2">
      <c r="B1497" s="1"/>
    </row>
    <row r="1498" spans="2:2">
      <c r="B1498" s="1"/>
    </row>
    <row r="1499" spans="2:2">
      <c r="B1499" s="1"/>
    </row>
    <row r="1500" spans="2:2">
      <c r="B1500" s="1"/>
    </row>
    <row r="1501" spans="2:2">
      <c r="B1501" s="1"/>
    </row>
    <row r="1502" spans="2:2">
      <c r="B1502" s="1"/>
    </row>
    <row r="1503" spans="2:2">
      <c r="B1503" s="1"/>
    </row>
    <row r="1504" spans="2:2">
      <c r="B1504" s="1"/>
    </row>
    <row r="1505" spans="2:2">
      <c r="B1505" s="1"/>
    </row>
    <row r="1506" spans="2:2">
      <c r="B1506" s="1"/>
    </row>
    <row r="1507" spans="2:2">
      <c r="B1507" s="1"/>
    </row>
    <row r="1508" spans="2:2">
      <c r="B1508" s="1"/>
    </row>
    <row r="1509" spans="2:2">
      <c r="B1509" s="1"/>
    </row>
    <row r="1510" spans="2:2">
      <c r="B1510" s="1"/>
    </row>
    <row r="1511" spans="2:2">
      <c r="B1511" s="1"/>
    </row>
    <row r="1512" spans="2:2">
      <c r="B1512" s="1"/>
    </row>
    <row r="1513" spans="2:2">
      <c r="B1513" s="1"/>
    </row>
    <row r="1514" spans="2:2">
      <c r="B1514" s="1"/>
    </row>
    <row r="1515" spans="2:2">
      <c r="B1515" s="1"/>
    </row>
    <row r="1516" spans="2:2">
      <c r="B1516" s="1"/>
    </row>
    <row r="1517" spans="2:2">
      <c r="B1517" s="1"/>
    </row>
    <row r="1518" spans="2:2">
      <c r="B1518" s="1"/>
    </row>
    <row r="1519" spans="2:2">
      <c r="B1519" s="1"/>
    </row>
    <row r="1520" spans="2:2">
      <c r="B1520" s="1"/>
    </row>
    <row r="1521" spans="2:2">
      <c r="B1521" s="1"/>
    </row>
    <row r="1522" spans="2:2">
      <c r="B1522" s="1"/>
    </row>
    <row r="1523" spans="2:2">
      <c r="B1523" s="1"/>
    </row>
    <row r="1524" spans="2:2">
      <c r="B1524" s="1"/>
    </row>
    <row r="1525" spans="2:2">
      <c r="B1525" s="1"/>
    </row>
    <row r="1526" spans="2:2">
      <c r="B1526" s="1"/>
    </row>
    <row r="1527" spans="2:2">
      <c r="B1527" s="1"/>
    </row>
    <row r="1528" spans="2:2">
      <c r="B1528" s="1"/>
    </row>
    <row r="1529" spans="2:2">
      <c r="B1529" s="1"/>
    </row>
    <row r="1530" spans="2:2">
      <c r="B1530" s="1"/>
    </row>
    <row r="1531" spans="2:2">
      <c r="B1531" s="1"/>
    </row>
    <row r="1532" spans="2:2">
      <c r="B1532" s="1"/>
    </row>
    <row r="1533" spans="2:2">
      <c r="B1533" s="1"/>
    </row>
    <row r="1534" spans="2:2">
      <c r="B1534" s="1"/>
    </row>
    <row r="1535" spans="2:2">
      <c r="B1535" s="1"/>
    </row>
    <row r="1536" spans="2:2">
      <c r="B1536" s="1"/>
    </row>
    <row r="1537" spans="2:2">
      <c r="B1537" s="1"/>
    </row>
    <row r="1538" spans="2:2">
      <c r="B1538" s="1"/>
    </row>
    <row r="1539" spans="2:2">
      <c r="B1539" s="1"/>
    </row>
    <row r="1540" spans="2:2">
      <c r="B1540" s="1"/>
    </row>
    <row r="1541" spans="2:2">
      <c r="B1541" s="1"/>
    </row>
    <row r="1542" spans="2:2">
      <c r="B1542" s="1"/>
    </row>
    <row r="1543" spans="2:2">
      <c r="B1543" s="1"/>
    </row>
    <row r="1544" spans="2:2">
      <c r="B1544" s="1"/>
    </row>
    <row r="1545" spans="2:2">
      <c r="B1545" s="1"/>
    </row>
    <row r="1546" spans="2:2">
      <c r="B1546" s="1"/>
    </row>
    <row r="1547" spans="2:2">
      <c r="B1547" s="1"/>
    </row>
    <row r="1548" spans="2:2">
      <c r="B1548" s="1"/>
    </row>
    <row r="1549" spans="2:2">
      <c r="B1549" s="1"/>
    </row>
    <row r="1550" spans="2:2">
      <c r="B1550" s="1"/>
    </row>
    <row r="1551" spans="2:2">
      <c r="B1551" s="1"/>
    </row>
    <row r="1552" spans="2:2">
      <c r="B1552" s="1"/>
    </row>
    <row r="1553" spans="2:2">
      <c r="B1553" s="1"/>
    </row>
    <row r="1554" spans="2:2">
      <c r="B1554" s="1"/>
    </row>
    <row r="1555" spans="2:2">
      <c r="B1555" s="1"/>
    </row>
    <row r="1556" spans="2:2">
      <c r="B1556" s="1"/>
    </row>
    <row r="1557" spans="2:2">
      <c r="B1557" s="1"/>
    </row>
    <row r="1558" spans="2:2">
      <c r="B1558" s="1"/>
    </row>
    <row r="1559" spans="2:2">
      <c r="B1559" s="1"/>
    </row>
    <row r="1560" spans="2:2">
      <c r="B1560" s="1"/>
    </row>
    <row r="1561" spans="2:2">
      <c r="B1561" s="1"/>
    </row>
    <row r="1562" spans="2:2">
      <c r="B1562" s="1"/>
    </row>
    <row r="1563" spans="2:2">
      <c r="B1563" s="1"/>
    </row>
    <row r="1564" spans="2:2">
      <c r="B1564" s="1"/>
    </row>
    <row r="1565" spans="2:2">
      <c r="B1565" s="1"/>
    </row>
    <row r="1566" spans="2:2">
      <c r="B1566" s="1"/>
    </row>
    <row r="1567" spans="2:2">
      <c r="B1567" s="1"/>
    </row>
    <row r="1568" spans="2:2">
      <c r="B1568" s="1"/>
    </row>
    <row r="1569" spans="2:2">
      <c r="B1569" s="1"/>
    </row>
    <row r="1570" spans="2:2">
      <c r="B1570" s="1"/>
    </row>
    <row r="1571" spans="2:2">
      <c r="B1571" s="1"/>
    </row>
    <row r="1572" spans="2:2">
      <c r="B1572" s="1"/>
    </row>
    <row r="1573" spans="2:2">
      <c r="B1573" s="1"/>
    </row>
    <row r="1574" spans="2:2">
      <c r="B1574" s="1"/>
    </row>
    <row r="1575" spans="2:2">
      <c r="B1575" s="1"/>
    </row>
    <row r="1576" spans="2:2">
      <c r="B1576" s="1"/>
    </row>
    <row r="1577" spans="2:2">
      <c r="B1577" s="1"/>
    </row>
    <row r="1578" spans="2:2">
      <c r="B1578" s="1"/>
    </row>
    <row r="1579" spans="2:2">
      <c r="B1579" s="1"/>
    </row>
    <row r="1580" spans="2:2">
      <c r="B1580" s="1"/>
    </row>
    <row r="1581" spans="2:2">
      <c r="B1581" s="1"/>
    </row>
    <row r="1582" spans="2:2">
      <c r="B1582" s="1"/>
    </row>
    <row r="1583" spans="2:2">
      <c r="B1583" s="1"/>
    </row>
    <row r="1584" spans="2:2">
      <c r="B1584" s="1"/>
    </row>
    <row r="1585" spans="2:2">
      <c r="B1585" s="1"/>
    </row>
    <row r="1586" spans="2:2">
      <c r="B1586" s="1"/>
    </row>
    <row r="1587" spans="2:2">
      <c r="B1587" s="1"/>
    </row>
    <row r="1588" spans="2:2">
      <c r="B1588" s="1"/>
    </row>
    <row r="1589" spans="2:2">
      <c r="B1589" s="1"/>
    </row>
    <row r="1590" spans="2:2">
      <c r="B1590" s="1"/>
    </row>
    <row r="1591" spans="2:2">
      <c r="B1591" s="1"/>
    </row>
    <row r="1592" spans="2:2">
      <c r="B1592" s="1"/>
    </row>
    <row r="1593" spans="2:2">
      <c r="B1593" s="1"/>
    </row>
    <row r="1594" spans="2:2">
      <c r="B1594" s="1"/>
    </row>
    <row r="1595" spans="2:2">
      <c r="B1595" s="1"/>
    </row>
    <row r="1596" spans="2:2">
      <c r="B1596" s="1"/>
    </row>
    <row r="1597" spans="2:2">
      <c r="B1597" s="1"/>
    </row>
    <row r="1598" spans="2:2">
      <c r="B1598" s="1"/>
    </row>
    <row r="1599" spans="2:2">
      <c r="B1599" s="1"/>
    </row>
    <row r="1600" spans="2:2">
      <c r="B1600" s="1"/>
    </row>
    <row r="1601" spans="2:2">
      <c r="B1601" s="1"/>
    </row>
    <row r="1602" spans="2:2">
      <c r="B1602" s="1"/>
    </row>
    <row r="1603" spans="2:2">
      <c r="B1603" s="1"/>
    </row>
    <row r="1604" spans="2:2">
      <c r="B1604" s="1"/>
    </row>
    <row r="1605" spans="2:2">
      <c r="B1605" s="1"/>
    </row>
    <row r="1606" spans="2:2">
      <c r="B1606" s="1"/>
    </row>
    <row r="1607" spans="2:2">
      <c r="B1607" s="1"/>
    </row>
    <row r="1608" spans="2:2">
      <c r="B1608" s="1"/>
    </row>
    <row r="1609" spans="2:2">
      <c r="B1609" s="1"/>
    </row>
    <row r="1610" spans="2:2">
      <c r="B1610" s="1"/>
    </row>
    <row r="1611" spans="2:2">
      <c r="B1611" s="1"/>
    </row>
    <row r="1612" spans="2:2">
      <c r="B1612" s="1"/>
    </row>
    <row r="1613" spans="2:2">
      <c r="B1613" s="1"/>
    </row>
    <row r="1614" spans="2:2">
      <c r="B1614" s="1"/>
    </row>
    <row r="1615" spans="2:2">
      <c r="B1615" s="1"/>
    </row>
    <row r="1616" spans="2:2">
      <c r="B1616" s="1"/>
    </row>
    <row r="1617" spans="2:2">
      <c r="B1617" s="1"/>
    </row>
    <row r="1618" spans="2:2">
      <c r="B1618" s="1"/>
    </row>
    <row r="1619" spans="2:2">
      <c r="B1619" s="1"/>
    </row>
    <row r="1620" spans="2:2">
      <c r="B1620" s="1"/>
    </row>
    <row r="1621" spans="2:2">
      <c r="B1621" s="1"/>
    </row>
    <row r="1622" spans="2:2">
      <c r="B1622" s="1"/>
    </row>
    <row r="1623" spans="2:2">
      <c r="B1623" s="1"/>
    </row>
    <row r="1624" spans="2:2">
      <c r="B1624" s="1"/>
    </row>
    <row r="1625" spans="2:2">
      <c r="B1625" s="1"/>
    </row>
    <row r="1626" spans="2:2">
      <c r="B1626" s="1"/>
    </row>
    <row r="1627" spans="2:2">
      <c r="B1627" s="1"/>
    </row>
    <row r="1628" spans="2:2">
      <c r="B1628" s="1"/>
    </row>
    <row r="1629" spans="2:2">
      <c r="B1629" s="1"/>
    </row>
    <row r="1630" spans="2:2">
      <c r="B1630" s="1"/>
    </row>
    <row r="1631" spans="2:2">
      <c r="B1631" s="1"/>
    </row>
    <row r="1632" spans="2:2">
      <c r="B1632" s="1"/>
    </row>
    <row r="1633" spans="2:2">
      <c r="B1633" s="1"/>
    </row>
    <row r="1634" spans="2:2">
      <c r="B1634" s="1"/>
    </row>
    <row r="1635" spans="2:2">
      <c r="B1635" s="1"/>
    </row>
    <row r="1636" spans="2:2">
      <c r="B1636" s="1"/>
    </row>
    <row r="1637" spans="2:2">
      <c r="B1637" s="1"/>
    </row>
    <row r="1638" spans="2:2">
      <c r="B1638" s="1"/>
    </row>
    <row r="1639" spans="2:2">
      <c r="B1639" s="1"/>
    </row>
    <row r="1640" spans="2:2">
      <c r="B1640" s="1"/>
    </row>
    <row r="1641" spans="2:2">
      <c r="B1641" s="1"/>
    </row>
    <row r="1642" spans="2:2">
      <c r="B1642" s="1"/>
    </row>
    <row r="1643" spans="2:2">
      <c r="B1643" s="1"/>
    </row>
    <row r="1644" spans="2:2">
      <c r="B1644" s="1"/>
    </row>
    <row r="1645" spans="2:2">
      <c r="B1645" s="1"/>
    </row>
    <row r="1646" spans="2:2">
      <c r="B1646" s="1"/>
    </row>
    <row r="1647" spans="2:2">
      <c r="B1647" s="1"/>
    </row>
    <row r="1648" spans="2:2">
      <c r="B1648" s="1"/>
    </row>
    <row r="1649" spans="2:2">
      <c r="B1649" s="1"/>
    </row>
    <row r="1650" spans="2:2">
      <c r="B1650" s="1"/>
    </row>
    <row r="1651" spans="2:2">
      <c r="B1651" s="1"/>
    </row>
    <row r="1652" spans="2:2">
      <c r="B1652" s="1"/>
    </row>
    <row r="1653" spans="2:2">
      <c r="B1653" s="1"/>
    </row>
    <row r="1654" spans="2:2">
      <c r="B1654" s="1"/>
    </row>
    <row r="1655" spans="2:2">
      <c r="B1655" s="1"/>
    </row>
    <row r="1656" spans="2:2">
      <c r="B1656" s="1"/>
    </row>
    <row r="1657" spans="2:2">
      <c r="B1657" s="1"/>
    </row>
    <row r="1658" spans="2:2">
      <c r="B1658" s="1"/>
    </row>
    <row r="1659" spans="2:2">
      <c r="B1659" s="1"/>
    </row>
    <row r="1660" spans="2:2">
      <c r="B1660" s="1"/>
    </row>
    <row r="1661" spans="2:2">
      <c r="B1661" s="1"/>
    </row>
    <row r="1662" spans="2:2">
      <c r="B1662" s="1"/>
    </row>
    <row r="1663" spans="2:2">
      <c r="B1663" s="1"/>
    </row>
    <row r="1664" spans="2:2">
      <c r="B1664" s="1"/>
    </row>
    <row r="1665" spans="2:2">
      <c r="B1665" s="1"/>
    </row>
    <row r="1666" spans="2:2">
      <c r="B1666" s="1"/>
    </row>
    <row r="1667" spans="2:2">
      <c r="B1667" s="1"/>
    </row>
    <row r="1668" spans="2:2">
      <c r="B1668" s="1"/>
    </row>
    <row r="1669" spans="2:2">
      <c r="B1669" s="1"/>
    </row>
    <row r="1670" spans="2:2">
      <c r="B1670" s="1"/>
    </row>
    <row r="1671" spans="2:2">
      <c r="B1671" s="1"/>
    </row>
    <row r="1672" spans="2:2">
      <c r="B1672" s="1"/>
    </row>
    <row r="1673" spans="2:2">
      <c r="B1673" s="1"/>
    </row>
    <row r="1674" spans="2:2">
      <c r="B1674" s="1"/>
    </row>
    <row r="1675" spans="2:2">
      <c r="B1675" s="1"/>
    </row>
    <row r="1676" spans="2:2">
      <c r="B1676" s="1"/>
    </row>
    <row r="1677" spans="2:2">
      <c r="B1677" s="1"/>
    </row>
    <row r="1678" spans="2:2">
      <c r="B1678" s="1"/>
    </row>
    <row r="1679" spans="2:2">
      <c r="B1679" s="1"/>
    </row>
    <row r="1680" spans="2:2">
      <c r="B1680" s="1"/>
    </row>
    <row r="1681" spans="2:2">
      <c r="B1681" s="1"/>
    </row>
    <row r="1682" spans="2:2">
      <c r="B1682" s="1"/>
    </row>
    <row r="1683" spans="2:2">
      <c r="B1683" s="1"/>
    </row>
    <row r="1684" spans="2:2">
      <c r="B1684" s="1"/>
    </row>
    <row r="1685" spans="2:2">
      <c r="B1685" s="1"/>
    </row>
    <row r="1686" spans="2:2">
      <c r="B1686" s="1"/>
    </row>
    <row r="1687" spans="2:2">
      <c r="B1687" s="1"/>
    </row>
    <row r="1688" spans="2:2">
      <c r="B1688" s="1"/>
    </row>
    <row r="1689" spans="2:2">
      <c r="B1689" s="1"/>
    </row>
    <row r="1690" spans="2:2">
      <c r="B1690" s="1"/>
    </row>
    <row r="1691" spans="2:2">
      <c r="B1691" s="1"/>
    </row>
    <row r="1692" spans="2:2">
      <c r="B1692" s="1"/>
    </row>
    <row r="1693" spans="2:2">
      <c r="B1693" s="1"/>
    </row>
    <row r="1694" spans="2:2">
      <c r="B1694" s="1"/>
    </row>
    <row r="1695" spans="2:2">
      <c r="B1695" s="1"/>
    </row>
    <row r="1696" spans="2:2">
      <c r="B1696" s="1"/>
    </row>
    <row r="1697" spans="2:2">
      <c r="B1697" s="1"/>
    </row>
    <row r="1698" spans="2:2">
      <c r="B1698" s="1"/>
    </row>
    <row r="1699" spans="2:2">
      <c r="B1699" s="1"/>
    </row>
    <row r="1700" spans="2:2">
      <c r="B1700" s="1"/>
    </row>
    <row r="1701" spans="2:2">
      <c r="B1701" s="1"/>
    </row>
    <row r="1702" spans="2:2">
      <c r="B1702" s="1"/>
    </row>
    <row r="1703" spans="2:2">
      <c r="B1703" s="1"/>
    </row>
    <row r="1704" spans="2:2">
      <c r="B1704" s="1"/>
    </row>
    <row r="1705" spans="2:2">
      <c r="B1705" s="1"/>
    </row>
    <row r="1706" spans="2:2">
      <c r="B1706" s="1"/>
    </row>
    <row r="1707" spans="2:2">
      <c r="B1707" s="1"/>
    </row>
    <row r="1708" spans="2:2">
      <c r="B1708" s="1"/>
    </row>
    <row r="1709" spans="2:2">
      <c r="B1709" s="1"/>
    </row>
    <row r="1710" spans="2:2">
      <c r="B1710" s="1"/>
    </row>
    <row r="1711" spans="2:2">
      <c r="B1711" s="1"/>
    </row>
    <row r="1712" spans="2:2">
      <c r="B1712" s="1"/>
    </row>
    <row r="1713" spans="2:2">
      <c r="B1713" s="1"/>
    </row>
    <row r="1714" spans="2:2">
      <c r="B1714" s="1"/>
    </row>
    <row r="1715" spans="2:2">
      <c r="B1715" s="1"/>
    </row>
    <row r="1716" spans="2:2">
      <c r="B1716" s="1"/>
    </row>
    <row r="1717" spans="2:2">
      <c r="B1717" s="1"/>
    </row>
    <row r="1718" spans="2:2">
      <c r="B1718" s="1"/>
    </row>
    <row r="1719" spans="2:2">
      <c r="B1719" s="1"/>
    </row>
    <row r="1720" spans="2:2">
      <c r="B1720" s="1"/>
    </row>
    <row r="1721" spans="2:2">
      <c r="B1721" s="1"/>
    </row>
    <row r="1722" spans="2:2">
      <c r="B1722" s="1"/>
    </row>
    <row r="1723" spans="2:2">
      <c r="B1723" s="1"/>
    </row>
    <row r="1724" spans="2:2">
      <c r="B1724" s="1"/>
    </row>
    <row r="1725" spans="2:2">
      <c r="B1725" s="1"/>
    </row>
    <row r="1726" spans="2:2">
      <c r="B1726" s="1"/>
    </row>
    <row r="1727" spans="2:2">
      <c r="B1727" s="1"/>
    </row>
    <row r="1728" spans="2:2">
      <c r="B1728" s="1"/>
    </row>
    <row r="1729" spans="2:2">
      <c r="B1729" s="1"/>
    </row>
    <row r="1730" spans="2:2">
      <c r="B1730" s="1"/>
    </row>
    <row r="1731" spans="2:2">
      <c r="B1731" s="1"/>
    </row>
    <row r="1732" spans="2:2">
      <c r="B1732" s="1"/>
    </row>
    <row r="1733" spans="2:2">
      <c r="B1733" s="1"/>
    </row>
    <row r="1734" spans="2:2">
      <c r="B1734" s="1"/>
    </row>
    <row r="1735" spans="2:2">
      <c r="B1735" s="1"/>
    </row>
    <row r="1736" spans="2:2">
      <c r="B1736" s="1"/>
    </row>
    <row r="1737" spans="2:2">
      <c r="B1737" s="1"/>
    </row>
    <row r="1738" spans="2:2">
      <c r="B1738" s="1"/>
    </row>
    <row r="1739" spans="2:2">
      <c r="B1739" s="1"/>
    </row>
    <row r="1740" spans="2:2">
      <c r="B1740" s="1"/>
    </row>
    <row r="1741" spans="2:2">
      <c r="B1741" s="1"/>
    </row>
    <row r="1742" spans="2:2">
      <c r="B1742" s="1"/>
    </row>
    <row r="1743" spans="2:2">
      <c r="B1743" s="1"/>
    </row>
    <row r="1744" spans="2:2">
      <c r="B1744" s="1"/>
    </row>
    <row r="1745" spans="2:2">
      <c r="B1745" s="1"/>
    </row>
    <row r="1746" spans="2:2">
      <c r="B1746" s="1"/>
    </row>
    <row r="1747" spans="2:2">
      <c r="B1747" s="1"/>
    </row>
    <row r="1748" spans="2:2">
      <c r="B1748" s="1"/>
    </row>
    <row r="1749" spans="2:2">
      <c r="B1749" s="1"/>
    </row>
    <row r="1750" spans="2:2">
      <c r="B1750" s="1"/>
    </row>
    <row r="1751" spans="2:2">
      <c r="B1751" s="1"/>
    </row>
    <row r="1752" spans="2:2">
      <c r="B1752" s="1"/>
    </row>
    <row r="1753" spans="2:2">
      <c r="B1753" s="1"/>
    </row>
    <row r="1754" spans="2:2">
      <c r="B1754" s="1"/>
    </row>
    <row r="1755" spans="2:2">
      <c r="B1755" s="1"/>
    </row>
    <row r="1756" spans="2:2">
      <c r="B1756" s="1"/>
    </row>
    <row r="1757" spans="2:2">
      <c r="B1757" s="1"/>
    </row>
    <row r="1758" spans="2:2">
      <c r="B1758" s="1"/>
    </row>
    <row r="1759" spans="2:2">
      <c r="B1759" s="1"/>
    </row>
    <row r="1760" spans="2:2">
      <c r="B1760" s="1"/>
    </row>
    <row r="1761" spans="2:2">
      <c r="B1761" s="1"/>
    </row>
    <row r="1762" spans="2:2">
      <c r="B1762" s="1"/>
    </row>
    <row r="1763" spans="2:2">
      <c r="B1763" s="1"/>
    </row>
    <row r="1764" spans="2:2">
      <c r="B1764" s="1"/>
    </row>
    <row r="1765" spans="2:2">
      <c r="B1765" s="1"/>
    </row>
    <row r="1766" spans="2:2">
      <c r="B1766" s="1"/>
    </row>
    <row r="1767" spans="2:2">
      <c r="B1767" s="1"/>
    </row>
    <row r="1768" spans="2:2">
      <c r="B1768" s="1"/>
    </row>
    <row r="1769" spans="2:2">
      <c r="B1769" s="1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K1769"/>
  <sheetViews>
    <sheetView workbookViewId="0">
      <pane ySplit="1" topLeftCell="A2" activePane="bottomLeft" state="frozen"/>
      <selection pane="bottomLeft"/>
    </sheetView>
  </sheetViews>
  <sheetFormatPr defaultRowHeight="12"/>
  <cols>
    <col min="1" max="1" width="8.42578125" style="4" customWidth="1"/>
    <col min="2" max="2" width="6" style="4" customWidth="1"/>
    <col min="3" max="3" width="6.140625" style="1" customWidth="1"/>
    <col min="4" max="4" width="3.7109375" style="5" customWidth="1"/>
    <col min="5" max="5" width="11.7109375" customWidth="1"/>
    <col min="7" max="7" width="10.85546875" customWidth="1"/>
    <col min="8" max="8" width="6.85546875" customWidth="1"/>
    <col min="9" max="9" width="7.5703125" customWidth="1"/>
    <col min="10" max="10" width="7.7109375" customWidth="1"/>
    <col min="11" max="11" width="6.85546875" style="48" customWidth="1"/>
    <col min="12" max="12" width="6.5703125" customWidth="1"/>
    <col min="13" max="13" width="0.5703125" customWidth="1"/>
    <col min="14" max="14" width="9.42578125" customWidth="1"/>
    <col min="15" max="15" width="8.140625" customWidth="1"/>
    <col min="16" max="16" width="5.85546875" customWidth="1"/>
    <col min="17" max="17" width="10.7109375" customWidth="1"/>
    <col min="18" max="18" width="3.7109375" customWidth="1"/>
    <col min="19" max="19" width="11.5703125" customWidth="1"/>
    <col min="21" max="21" width="10.85546875" customWidth="1"/>
    <col min="22" max="22" width="6.7109375" customWidth="1"/>
    <col min="23" max="23" width="7.5703125" customWidth="1"/>
    <col min="24" max="24" width="7.42578125" customWidth="1"/>
    <col min="25" max="25" width="7.28515625" style="48" customWidth="1"/>
    <col min="26" max="26" width="7.140625" customWidth="1"/>
    <col min="27" max="27" width="0.5703125" customWidth="1"/>
    <col min="28" max="28" width="9.140625" customWidth="1"/>
    <col min="29" max="29" width="8" customWidth="1"/>
    <col min="30" max="30" width="6" customWidth="1"/>
    <col min="31" max="31" width="11" customWidth="1"/>
    <col min="32" max="32" width="3.7109375" customWidth="1"/>
  </cols>
  <sheetData>
    <row r="1" spans="1:37" s="2" customFormat="1" ht="13.5">
      <c r="A1" s="3" t="s">
        <v>100</v>
      </c>
      <c r="B1" s="32" t="s">
        <v>96</v>
      </c>
      <c r="C1" s="6" t="s">
        <v>101</v>
      </c>
      <c r="D1" s="5"/>
      <c r="E1" s="19" t="s">
        <v>2</v>
      </c>
      <c r="F1" s="14" t="s">
        <v>3</v>
      </c>
      <c r="G1" s="14" t="s">
        <v>19</v>
      </c>
      <c r="H1" s="12" t="s">
        <v>0</v>
      </c>
      <c r="I1" s="12" t="s">
        <v>111</v>
      </c>
      <c r="J1" s="12" t="s">
        <v>112</v>
      </c>
      <c r="K1" s="14" t="s">
        <v>113</v>
      </c>
      <c r="L1" s="14" t="s">
        <v>114</v>
      </c>
      <c r="M1" s="17"/>
      <c r="N1" s="25" t="s">
        <v>23</v>
      </c>
      <c r="O1" s="25" t="s">
        <v>110</v>
      </c>
      <c r="P1" s="33" t="s">
        <v>106</v>
      </c>
      <c r="Q1" s="28" t="s">
        <v>21</v>
      </c>
      <c r="R1" s="10"/>
      <c r="S1" s="19" t="s">
        <v>2</v>
      </c>
      <c r="T1" s="14" t="s">
        <v>3</v>
      </c>
      <c r="U1" s="14" t="s">
        <v>20</v>
      </c>
      <c r="V1" s="12" t="s">
        <v>0</v>
      </c>
      <c r="W1" s="12" t="s">
        <v>111</v>
      </c>
      <c r="X1" s="12" t="s">
        <v>112</v>
      </c>
      <c r="Y1" s="14" t="s">
        <v>113</v>
      </c>
      <c r="Z1" s="14" t="s">
        <v>114</v>
      </c>
      <c r="AA1" s="17"/>
      <c r="AB1" s="25" t="s">
        <v>99</v>
      </c>
      <c r="AC1" s="25" t="s">
        <v>110</v>
      </c>
      <c r="AD1" s="33" t="s">
        <v>106</v>
      </c>
      <c r="AE1" s="28" t="s">
        <v>21</v>
      </c>
      <c r="AF1" s="10"/>
      <c r="AG1"/>
      <c r="AH1"/>
      <c r="AI1"/>
      <c r="AJ1"/>
      <c r="AK1"/>
    </row>
    <row r="2" spans="1:37" ht="12.75">
      <c r="A2" s="4">
        <v>-248.2</v>
      </c>
      <c r="B2" s="1">
        <v>-11.39</v>
      </c>
      <c r="C2" s="1">
        <v>-5.4</v>
      </c>
      <c r="E2" s="18" t="s">
        <v>4</v>
      </c>
      <c r="F2" s="15">
        <f>G2 - (1.54672495336205/2)</f>
        <v>-254.48688427668102</v>
      </c>
      <c r="G2" s="15">
        <v>-253.7135218</v>
      </c>
      <c r="H2" s="27"/>
      <c r="I2" s="27"/>
      <c r="J2" s="27"/>
      <c r="K2" s="15" t="s">
        <v>115</v>
      </c>
      <c r="L2" s="15" t="s">
        <v>115</v>
      </c>
      <c r="M2" s="13"/>
      <c r="N2" s="24">
        <f t="shared" ref="N2:N33" si="0" xml:space="preserve"> SIN((2*PI()*(G2+O2)/13.9205245802584) + 2.989911921)</f>
        <v>-0.43682793610149778</v>
      </c>
      <c r="O2" s="24">
        <v>-4.4817</v>
      </c>
      <c r="P2" s="34">
        <v>-4</v>
      </c>
      <c r="Q2" s="29">
        <f>CORREL(L24:L153,N19:N148)</f>
        <v>-0.34081269452383511</v>
      </c>
      <c r="R2" s="11"/>
      <c r="S2" s="18" t="s">
        <v>4</v>
      </c>
      <c r="T2" s="15">
        <f>U2 - (4.64017486008615/2)</f>
        <v>-297.7951829300431</v>
      </c>
      <c r="U2" s="15">
        <v>-295.47509550000001</v>
      </c>
      <c r="V2" s="27"/>
      <c r="W2" s="27"/>
      <c r="X2" s="27"/>
      <c r="Y2" s="15" t="s">
        <v>115</v>
      </c>
      <c r="Z2" s="15" t="s">
        <v>115</v>
      </c>
      <c r="AA2" s="13"/>
      <c r="AB2" s="24">
        <f t="shared" ref="AB2:AB33" si="1" xml:space="preserve"> SIN((2*PI()*(U2+AC2)/41.7615737407753) + 2.043834879)</f>
        <v>0.87272587190427175</v>
      </c>
      <c r="AC2" s="24">
        <v>-3.39</v>
      </c>
      <c r="AD2" s="34">
        <v>-4</v>
      </c>
      <c r="AE2" s="29">
        <f>CORREL(Z16:Z59,AB11:AB54)</f>
        <v>-0.30280953368825547</v>
      </c>
      <c r="AF2" s="11"/>
    </row>
    <row r="3" spans="1:37" ht="12.75">
      <c r="A3" s="4">
        <v>-248</v>
      </c>
      <c r="B3" s="1">
        <v>-10.97</v>
      </c>
      <c r="C3" s="1">
        <v>-5.28</v>
      </c>
      <c r="E3" s="20" t="s">
        <v>18</v>
      </c>
      <c r="F3" s="15">
        <f>F2+1.54672495336205</f>
        <v>-252.94015932331897</v>
      </c>
      <c r="G3" s="15">
        <f>G2+1.54672495336205</f>
        <v>-252.16679684663794</v>
      </c>
      <c r="H3" s="27"/>
      <c r="I3" s="27"/>
      <c r="J3" s="27"/>
      <c r="K3" s="15"/>
      <c r="L3" s="15"/>
      <c r="M3" s="16"/>
      <c r="N3" s="24">
        <f t="shared" si="0"/>
        <v>0.24358681990394687</v>
      </c>
      <c r="O3" s="24">
        <f>O2</f>
        <v>-4.4817</v>
      </c>
      <c r="P3" s="34">
        <v>-3</v>
      </c>
      <c r="Q3" s="29">
        <f>CORREL(L24:L153,N18:N147)</f>
        <v>-0.18077188952538756</v>
      </c>
      <c r="R3" s="11"/>
      <c r="S3" s="20" t="s">
        <v>98</v>
      </c>
      <c r="T3" s="15">
        <f>T2+4.64017486008615</f>
        <v>-293.15500806995692</v>
      </c>
      <c r="U3" s="15">
        <f>U2+4.64017486008615</f>
        <v>-290.83492063991383</v>
      </c>
      <c r="V3" s="27"/>
      <c r="W3" s="27"/>
      <c r="X3" s="27"/>
      <c r="Y3" s="15"/>
      <c r="Z3" s="15"/>
      <c r="AA3" s="16"/>
      <c r="AB3" s="24">
        <f t="shared" si="1"/>
        <v>0.98236250448668627</v>
      </c>
      <c r="AC3" s="24">
        <f>AC2</f>
        <v>-3.39</v>
      </c>
      <c r="AD3" s="34">
        <v>-3</v>
      </c>
      <c r="AE3" s="29">
        <f>CORREL(Z16:Z59,AB10:AB53)</f>
        <v>-0.16391795769270318</v>
      </c>
      <c r="AF3" s="11"/>
    </row>
    <row r="4" spans="1:37" ht="12.75">
      <c r="A4" s="4">
        <v>-247.8</v>
      </c>
      <c r="B4" s="1">
        <v>-11.29</v>
      </c>
      <c r="C4" s="1">
        <v>-5.08</v>
      </c>
      <c r="E4" s="18"/>
      <c r="F4" s="15">
        <f t="shared" ref="F4:F67" si="2">F3+1.54672495336205</f>
        <v>-251.39343436995691</v>
      </c>
      <c r="G4" s="15">
        <f t="shared" ref="G4:G67" si="3">G3+1.54672495336205</f>
        <v>-250.62007189327588</v>
      </c>
      <c r="H4" s="27"/>
      <c r="I4" s="27"/>
      <c r="J4" s="27"/>
      <c r="K4" s="15"/>
      <c r="L4" s="15"/>
      <c r="M4" s="16"/>
      <c r="N4" s="24">
        <f t="shared" si="0"/>
        <v>0.81002459571039831</v>
      </c>
      <c r="O4" s="24">
        <f t="shared" ref="O4:O14" si="4">O3</f>
        <v>-4.4817</v>
      </c>
      <c r="P4" s="34">
        <v>-2</v>
      </c>
      <c r="Q4" s="29">
        <f>CORREL(L24:L153,N17:N146)</f>
        <v>6.312417356679581E-2</v>
      </c>
      <c r="R4" s="11"/>
      <c r="S4" s="18"/>
      <c r="T4" s="15">
        <f t="shared" ref="T4:T67" si="5">T3+4.64017486008615</f>
        <v>-288.51483320987074</v>
      </c>
      <c r="U4" s="15">
        <f t="shared" ref="U4:U67" si="6">U3+4.64017486008615</f>
        <v>-286.19474577982766</v>
      </c>
      <c r="V4" s="27"/>
      <c r="W4" s="27"/>
      <c r="X4" s="27"/>
      <c r="Y4" s="15"/>
      <c r="Z4" s="15"/>
      <c r="AA4" s="16"/>
      <c r="AB4" s="24">
        <f t="shared" si="1"/>
        <v>0.63234080347665467</v>
      </c>
      <c r="AC4" s="24">
        <f t="shared" ref="AC4:AC15" si="7">AC3</f>
        <v>-3.39</v>
      </c>
      <c r="AD4" s="34">
        <v>-2</v>
      </c>
      <c r="AE4" s="29">
        <f>CORREL(Z16:Z59,AB9:AB52)</f>
        <v>5.2309972709128814E-2</v>
      </c>
      <c r="AF4" s="11"/>
    </row>
    <row r="5" spans="1:37" ht="12.75">
      <c r="A5" s="4">
        <v>-247.6</v>
      </c>
      <c r="B5" s="1">
        <v>-11.77</v>
      </c>
      <c r="C5" s="1">
        <v>-5.39</v>
      </c>
      <c r="E5" s="18" t="s">
        <v>5</v>
      </c>
      <c r="F5" s="15">
        <f t="shared" si="2"/>
        <v>-249.84670941659485</v>
      </c>
      <c r="G5" s="15">
        <f t="shared" si="3"/>
        <v>-249.07334693991382</v>
      </c>
      <c r="H5" s="27"/>
      <c r="I5" s="27"/>
      <c r="J5" s="27"/>
      <c r="K5" s="15"/>
      <c r="L5" s="15"/>
      <c r="M5" s="16"/>
      <c r="N5" s="24">
        <f t="shared" si="0"/>
        <v>0.99744286076332112</v>
      </c>
      <c r="O5" s="24">
        <f t="shared" si="4"/>
        <v>-4.4817</v>
      </c>
      <c r="P5" s="34">
        <v>-1</v>
      </c>
      <c r="Q5" s="30">
        <f>CORREL(L24:L153,N16:N145)</f>
        <v>0.27751020834735879</v>
      </c>
      <c r="R5" s="11"/>
      <c r="S5" s="18" t="s">
        <v>5</v>
      </c>
      <c r="T5" s="15">
        <f t="shared" si="5"/>
        <v>-283.87465834978457</v>
      </c>
      <c r="U5" s="15">
        <f t="shared" si="6"/>
        <v>-281.55457091974148</v>
      </c>
      <c r="V5" s="27"/>
      <c r="W5" s="27"/>
      <c r="X5" s="27"/>
      <c r="Y5" s="15"/>
      <c r="Z5" s="15"/>
      <c r="AA5" s="16"/>
      <c r="AB5" s="24">
        <f t="shared" si="1"/>
        <v>-1.3560187165320947E-2</v>
      </c>
      <c r="AC5" s="24">
        <f t="shared" si="7"/>
        <v>-3.39</v>
      </c>
      <c r="AD5" s="34">
        <v>-1</v>
      </c>
      <c r="AE5" s="30">
        <f>CORREL(Z16:Z59,AB8:AB51)</f>
        <v>0.24785157503033564</v>
      </c>
      <c r="AF5" s="11"/>
    </row>
    <row r="6" spans="1:37" ht="12.75">
      <c r="A6" s="4">
        <v>-247.4</v>
      </c>
      <c r="B6" s="1">
        <v>-11.72</v>
      </c>
      <c r="C6" s="1">
        <v>-5.25</v>
      </c>
      <c r="E6" s="18" t="s">
        <v>6</v>
      </c>
      <c r="F6" s="15">
        <f t="shared" si="2"/>
        <v>-248.29998446323279</v>
      </c>
      <c r="G6" s="15">
        <f t="shared" si="3"/>
        <v>-247.52662198655176</v>
      </c>
      <c r="H6" s="27"/>
      <c r="I6" s="27"/>
      <c r="J6" s="27"/>
      <c r="K6" s="15"/>
      <c r="L6" s="15"/>
      <c r="M6" s="16"/>
      <c r="N6" s="24">
        <f t="shared" si="0"/>
        <v>0.71814652592248018</v>
      </c>
      <c r="O6" s="24">
        <f t="shared" si="4"/>
        <v>-4.4817</v>
      </c>
      <c r="P6" s="39">
        <v>0</v>
      </c>
      <c r="Q6" s="30">
        <f>CORREL(L24:L153,N24:N153)</f>
        <v>0.36274942901988094</v>
      </c>
      <c r="R6" s="11"/>
      <c r="S6" s="18" t="s">
        <v>6</v>
      </c>
      <c r="T6" s="15">
        <f t="shared" si="5"/>
        <v>-279.23448348969839</v>
      </c>
      <c r="U6" s="15">
        <f t="shared" si="6"/>
        <v>-276.9143960596553</v>
      </c>
      <c r="V6" s="27"/>
      <c r="W6" s="27"/>
      <c r="X6" s="27"/>
      <c r="Y6" s="15"/>
      <c r="Z6" s="15"/>
      <c r="AA6" s="16"/>
      <c r="AB6" s="24">
        <f t="shared" si="1"/>
        <v>-0.65311621552795485</v>
      </c>
      <c r="AC6" s="24">
        <f t="shared" si="7"/>
        <v>-3.39</v>
      </c>
      <c r="AD6" s="39">
        <v>0</v>
      </c>
      <c r="AE6" s="30">
        <f>CORREL(Z16:Z59,AB16:AB59)</f>
        <v>0.32294814595194704</v>
      </c>
      <c r="AF6" s="11"/>
    </row>
    <row r="7" spans="1:37" ht="12.75">
      <c r="A7" s="4">
        <v>-247.2</v>
      </c>
      <c r="B7" s="1">
        <v>-11.18</v>
      </c>
      <c r="C7" s="1">
        <v>-5.0199999999999996</v>
      </c>
      <c r="E7" s="18" t="s">
        <v>7</v>
      </c>
      <c r="F7" s="15">
        <f t="shared" si="2"/>
        <v>-246.75325950987073</v>
      </c>
      <c r="G7" s="15">
        <f t="shared" si="3"/>
        <v>-245.9798970331897</v>
      </c>
      <c r="H7" s="27"/>
      <c r="I7" s="27"/>
      <c r="J7" s="27"/>
      <c r="K7" s="15"/>
      <c r="L7" s="15"/>
      <c r="M7" s="16"/>
      <c r="N7" s="24">
        <f t="shared" si="0"/>
        <v>0.10282145029288144</v>
      </c>
      <c r="O7" s="24">
        <f t="shared" si="4"/>
        <v>-4.4817</v>
      </c>
      <c r="P7" s="34">
        <v>1</v>
      </c>
      <c r="Q7" s="30">
        <f>CORREL(L24:L153,N23:N152)</f>
        <v>0.27752407664564621</v>
      </c>
      <c r="R7" s="11"/>
      <c r="S7" s="18" t="s">
        <v>7</v>
      </c>
      <c r="T7" s="15">
        <f t="shared" si="5"/>
        <v>-274.59430862961221</v>
      </c>
      <c r="U7" s="15">
        <f t="shared" si="6"/>
        <v>-272.27422119956913</v>
      </c>
      <c r="V7" s="27"/>
      <c r="W7" s="27"/>
      <c r="X7" s="27"/>
      <c r="Y7" s="15"/>
      <c r="Z7" s="15"/>
      <c r="AA7" s="16"/>
      <c r="AB7" s="24">
        <f t="shared" si="1"/>
        <v>-0.98707190806684697</v>
      </c>
      <c r="AC7" s="24">
        <f t="shared" si="7"/>
        <v>-3.39</v>
      </c>
      <c r="AD7" s="34">
        <v>1</v>
      </c>
      <c r="AE7" s="30">
        <f>CORREL(Z16:Z59,AB15:AB58)</f>
        <v>0.24766495169603539</v>
      </c>
      <c r="AF7" s="11"/>
    </row>
    <row r="8" spans="1:37" ht="12.75">
      <c r="A8" s="4">
        <v>-247</v>
      </c>
      <c r="B8" s="1">
        <v>-11.63</v>
      </c>
      <c r="C8" s="1">
        <v>-5.4</v>
      </c>
      <c r="E8" s="23">
        <f>MIN(G2:G5000)</f>
        <v>-253.7135218</v>
      </c>
      <c r="F8" s="15">
        <f t="shared" si="2"/>
        <v>-245.20653455650867</v>
      </c>
      <c r="G8" s="15">
        <f t="shared" si="3"/>
        <v>-244.43317207982764</v>
      </c>
      <c r="H8" s="27"/>
      <c r="I8" s="27"/>
      <c r="J8" s="27"/>
      <c r="K8" s="15"/>
      <c r="L8" s="15"/>
      <c r="M8" s="16"/>
      <c r="N8" s="24">
        <f t="shared" si="0"/>
        <v>-0.56061492466186824</v>
      </c>
      <c r="O8" s="24">
        <f t="shared" si="4"/>
        <v>-4.4817</v>
      </c>
      <c r="P8" s="34">
        <v>2</v>
      </c>
      <c r="Q8" s="29">
        <f>CORREL(L24:L153,N22:N151)</f>
        <v>6.2469645137930657E-2</v>
      </c>
      <c r="R8" s="11"/>
      <c r="S8" s="23">
        <f>MIN(U2:U5000)</f>
        <v>-295.47509550000001</v>
      </c>
      <c r="T8" s="15">
        <f t="shared" si="5"/>
        <v>-269.95413376952604</v>
      </c>
      <c r="U8" s="15">
        <f t="shared" si="6"/>
        <v>-267.63404633948295</v>
      </c>
      <c r="V8" s="27"/>
      <c r="W8" s="27"/>
      <c r="X8" s="27"/>
      <c r="Y8" s="15"/>
      <c r="Z8" s="15"/>
      <c r="AA8" s="16"/>
      <c r="AB8" s="24">
        <f t="shared" si="1"/>
        <v>-0.8591656847389505</v>
      </c>
      <c r="AC8" s="24">
        <f t="shared" si="7"/>
        <v>-3.39</v>
      </c>
      <c r="AD8" s="34">
        <v>2</v>
      </c>
      <c r="AE8" s="29">
        <f>CORREL(Z16:Z59,AB14:AB57)</f>
        <v>6.0190652116877887E-2</v>
      </c>
      <c r="AF8" s="11"/>
    </row>
    <row r="9" spans="1:37" ht="12.75">
      <c r="A9" s="4">
        <v>-246.8</v>
      </c>
      <c r="B9" s="1">
        <v>-11.74</v>
      </c>
      <c r="C9" s="1">
        <v>-5.57</v>
      </c>
      <c r="E9" s="18"/>
      <c r="F9" s="15">
        <f t="shared" si="2"/>
        <v>-243.65980960314661</v>
      </c>
      <c r="G9" s="15">
        <f t="shared" si="3"/>
        <v>-242.88644712646558</v>
      </c>
      <c r="H9" s="27"/>
      <c r="I9" s="27"/>
      <c r="J9" s="27"/>
      <c r="K9" s="15"/>
      <c r="L9" s="15"/>
      <c r="M9" s="16"/>
      <c r="N9" s="24">
        <f t="shared" si="0"/>
        <v>-0.96173334582645931</v>
      </c>
      <c r="O9" s="24">
        <f t="shared" si="4"/>
        <v>-4.4817</v>
      </c>
      <c r="P9" s="34">
        <v>3</v>
      </c>
      <c r="Q9" s="29">
        <f>CORREL(L24:L153,N21:N150)</f>
        <v>-0.18111353028753363</v>
      </c>
      <c r="R9" s="11"/>
      <c r="S9" s="18"/>
      <c r="T9" s="15">
        <f t="shared" si="5"/>
        <v>-265.31395890943986</v>
      </c>
      <c r="U9" s="15">
        <f t="shared" si="6"/>
        <v>-262.99387147939677</v>
      </c>
      <c r="V9" s="27"/>
      <c r="W9" s="27"/>
      <c r="X9" s="27"/>
      <c r="Y9" s="15"/>
      <c r="Z9" s="15"/>
      <c r="AA9" s="16"/>
      <c r="AB9" s="24">
        <f t="shared" si="1"/>
        <v>-0.32924628895871016</v>
      </c>
      <c r="AC9" s="24">
        <f t="shared" si="7"/>
        <v>-3.39</v>
      </c>
      <c r="AD9" s="34">
        <v>3</v>
      </c>
      <c r="AE9" s="29">
        <f>CORREL(Z16:Z59,AB13:AB56)</f>
        <v>-0.15983324137961619</v>
      </c>
      <c r="AF9" s="11"/>
    </row>
    <row r="10" spans="1:37" ht="12.75">
      <c r="A10" s="4">
        <v>-246.6</v>
      </c>
      <c r="B10" s="1">
        <v>-11.11</v>
      </c>
      <c r="C10" s="1">
        <v>-5.19</v>
      </c>
      <c r="E10" s="18" t="s">
        <v>8</v>
      </c>
      <c r="F10" s="15">
        <f t="shared" si="2"/>
        <v>-242.11308464978455</v>
      </c>
      <c r="G10" s="15">
        <f t="shared" si="3"/>
        <v>-241.33972217310352</v>
      </c>
      <c r="H10" s="27"/>
      <c r="I10" s="27"/>
      <c r="J10" s="27"/>
      <c r="K10" s="15"/>
      <c r="L10" s="15"/>
      <c r="M10" s="16"/>
      <c r="N10" s="24">
        <f t="shared" si="0"/>
        <v>-0.91284604600329011</v>
      </c>
      <c r="O10" s="24">
        <f t="shared" si="4"/>
        <v>-4.4817</v>
      </c>
      <c r="P10" s="34">
        <v>4</v>
      </c>
      <c r="Q10" s="29">
        <f>CORREL(L24:L153,N20:N149)</f>
        <v>-0.34067941838448201</v>
      </c>
      <c r="R10" s="11"/>
      <c r="S10" s="18" t="s">
        <v>8</v>
      </c>
      <c r="T10" s="15">
        <f t="shared" si="5"/>
        <v>-260.67378404935369</v>
      </c>
      <c r="U10" s="15">
        <f t="shared" si="6"/>
        <v>-258.3536966193106</v>
      </c>
      <c r="V10" s="27"/>
      <c r="W10" s="27"/>
      <c r="X10" s="27"/>
      <c r="Y10" s="15"/>
      <c r="Z10" s="15"/>
      <c r="AA10" s="16"/>
      <c r="AB10" s="24">
        <f t="shared" si="1"/>
        <v>0.3547311045902124</v>
      </c>
      <c r="AC10" s="24">
        <f t="shared" si="7"/>
        <v>-3.39</v>
      </c>
      <c r="AD10" s="34">
        <v>4</v>
      </c>
      <c r="AE10" s="29">
        <f>CORREL(Z16:Z59,AB12:AB55)</f>
        <v>-0.30440455263763144</v>
      </c>
      <c r="AF10" s="11"/>
    </row>
    <row r="11" spans="1:37" ht="12.75">
      <c r="A11" s="4">
        <v>-246.4</v>
      </c>
      <c r="B11" s="1">
        <v>-12.46</v>
      </c>
      <c r="C11" s="1">
        <v>-5.68</v>
      </c>
      <c r="E11" s="18" t="s">
        <v>10</v>
      </c>
      <c r="F11" s="15">
        <f t="shared" si="2"/>
        <v>-240.5663596964225</v>
      </c>
      <c r="G11" s="15">
        <f t="shared" si="3"/>
        <v>-239.79299721974147</v>
      </c>
      <c r="H11" s="27"/>
      <c r="I11" s="27"/>
      <c r="J11" s="27"/>
      <c r="K11" s="15"/>
      <c r="L11" s="15"/>
      <c r="M11" s="16"/>
      <c r="N11" s="24">
        <f t="shared" si="0"/>
        <v>-0.43682793610144049</v>
      </c>
      <c r="O11" s="24">
        <f t="shared" si="4"/>
        <v>-4.4817</v>
      </c>
      <c r="P11" s="34"/>
      <c r="Q11" s="29"/>
      <c r="R11" s="11"/>
      <c r="S11" s="18" t="s">
        <v>10</v>
      </c>
      <c r="T11" s="15">
        <f t="shared" si="5"/>
        <v>-256.03360918926751</v>
      </c>
      <c r="U11" s="15">
        <f t="shared" si="6"/>
        <v>-253.71352175922445</v>
      </c>
      <c r="V11" s="27"/>
      <c r="W11" s="27"/>
      <c r="X11" s="27"/>
      <c r="Y11" s="15"/>
      <c r="Z11" s="15"/>
      <c r="AA11" s="16"/>
      <c r="AB11" s="24">
        <f t="shared" si="1"/>
        <v>0.87272587190428896</v>
      </c>
      <c r="AC11" s="24">
        <f t="shared" si="7"/>
        <v>-3.39</v>
      </c>
      <c r="AD11" s="34"/>
      <c r="AE11" s="29"/>
      <c r="AF11" s="11"/>
    </row>
    <row r="12" spans="1:37" ht="12.75">
      <c r="A12" s="4">
        <v>-246.2</v>
      </c>
      <c r="B12" s="1">
        <v>-12.29</v>
      </c>
      <c r="C12" s="1">
        <v>-4.99</v>
      </c>
      <c r="E12" s="22"/>
      <c r="F12" s="15">
        <f t="shared" si="2"/>
        <v>-239.01963474306044</v>
      </c>
      <c r="G12" s="15">
        <f t="shared" si="3"/>
        <v>-238.24627226637941</v>
      </c>
      <c r="H12" s="27"/>
      <c r="I12" s="27"/>
      <c r="J12" s="27"/>
      <c r="K12" s="15"/>
      <c r="L12" s="15"/>
      <c r="M12" s="16"/>
      <c r="N12" s="24">
        <f t="shared" si="0"/>
        <v>0.24358681990402245</v>
      </c>
      <c r="O12" s="24">
        <f t="shared" si="4"/>
        <v>-4.4817</v>
      </c>
      <c r="P12" s="34"/>
      <c r="Q12" s="29" t="s">
        <v>109</v>
      </c>
      <c r="R12" s="11"/>
      <c r="S12" s="22"/>
      <c r="T12" s="15">
        <f t="shared" si="5"/>
        <v>-251.39343432918136</v>
      </c>
      <c r="U12" s="15">
        <f t="shared" si="6"/>
        <v>-249.0733468991383</v>
      </c>
      <c r="V12" s="27">
        <f>AVERAGEIFS(Oxyb,KyrBPb,"&gt;"&amp;T12,KyrBPb,"&lt;="&amp;T13)</f>
        <v>-5.2987500000000001</v>
      </c>
      <c r="W12" s="27"/>
      <c r="X12" s="27"/>
      <c r="Y12" s="15"/>
      <c r="Z12" s="15"/>
      <c r="AA12" s="16"/>
      <c r="AB12" s="24">
        <f t="shared" si="1"/>
        <v>0.98236250448667972</v>
      </c>
      <c r="AC12" s="24">
        <f t="shared" si="7"/>
        <v>-3.39</v>
      </c>
      <c r="AD12" s="34"/>
      <c r="AE12" s="36" t="s">
        <v>108</v>
      </c>
      <c r="AF12" s="11"/>
    </row>
    <row r="13" spans="1:37" ht="12.75">
      <c r="A13" s="4">
        <v>-246</v>
      </c>
      <c r="B13" s="1">
        <v>-11.66</v>
      </c>
      <c r="C13" s="1">
        <v>-4.2</v>
      </c>
      <c r="E13" s="18" t="s">
        <v>11</v>
      </c>
      <c r="F13" s="15">
        <f t="shared" si="2"/>
        <v>-237.47290978969838</v>
      </c>
      <c r="G13" s="15">
        <f t="shared" si="3"/>
        <v>-236.69954731301735</v>
      </c>
      <c r="H13" s="27"/>
      <c r="I13" s="27"/>
      <c r="J13" s="27"/>
      <c r="K13" s="15"/>
      <c r="L13" s="15"/>
      <c r="M13" s="16"/>
      <c r="N13" s="24">
        <f t="shared" si="0"/>
        <v>0.81002459571042729</v>
      </c>
      <c r="O13" s="24">
        <f t="shared" si="4"/>
        <v>-4.4817</v>
      </c>
      <c r="P13" s="34"/>
      <c r="Q13" s="42" t="s">
        <v>118</v>
      </c>
      <c r="R13" s="11"/>
      <c r="S13" s="18" t="s">
        <v>11</v>
      </c>
      <c r="T13" s="15">
        <f t="shared" si="5"/>
        <v>-246.75325946909521</v>
      </c>
      <c r="U13" s="15">
        <f t="shared" si="6"/>
        <v>-244.43317203905215</v>
      </c>
      <c r="V13" s="27">
        <f>AVERAGEIFS(Oxyb,KyrBPb,"&gt;"&amp;T13,KyrBPb,"&lt;="&amp;T14)</f>
        <v>-5.2250000000000005</v>
      </c>
      <c r="W13" s="27"/>
      <c r="X13" s="27"/>
      <c r="Y13" s="15"/>
      <c r="Z13" s="15"/>
      <c r="AA13" s="16"/>
      <c r="AB13" s="24">
        <f t="shared" si="1"/>
        <v>0.6323408034766328</v>
      </c>
      <c r="AC13" s="24">
        <f t="shared" si="7"/>
        <v>-3.39</v>
      </c>
      <c r="AD13" s="34"/>
      <c r="AE13" s="42" t="s">
        <v>124</v>
      </c>
      <c r="AF13" s="11"/>
    </row>
    <row r="14" spans="1:37" ht="12.75">
      <c r="A14" s="4">
        <v>-245.8</v>
      </c>
      <c r="B14" s="1">
        <v>-11.47</v>
      </c>
      <c r="C14" s="1">
        <v>-5.22</v>
      </c>
      <c r="E14" s="20"/>
      <c r="F14" s="15">
        <f t="shared" si="2"/>
        <v>-235.92618483633632</v>
      </c>
      <c r="G14" s="15">
        <f t="shared" si="3"/>
        <v>-235.15282235965529</v>
      </c>
      <c r="H14" s="27"/>
      <c r="I14" s="27"/>
      <c r="J14" s="27"/>
      <c r="K14" s="15"/>
      <c r="L14" s="15"/>
      <c r="M14" s="16"/>
      <c r="N14" s="24">
        <f t="shared" si="0"/>
        <v>0.99744286076331656</v>
      </c>
      <c r="O14" s="24">
        <f t="shared" si="4"/>
        <v>-4.4817</v>
      </c>
      <c r="P14" s="34"/>
      <c r="Q14" s="29"/>
      <c r="R14" s="11"/>
      <c r="S14" s="20"/>
      <c r="T14" s="15">
        <f t="shared" si="5"/>
        <v>-242.11308460900906</v>
      </c>
      <c r="U14" s="15">
        <f t="shared" si="6"/>
        <v>-239.792997178966</v>
      </c>
      <c r="V14" s="27">
        <f>AVERAGEIFS(Oxyb,KyrBPb,"&gt;"&amp;T14,KyrBPb,"&lt;="&amp;T15)</f>
        <v>-4.8133333333333335</v>
      </c>
      <c r="W14" s="27"/>
      <c r="X14" s="27"/>
      <c r="Y14" s="15"/>
      <c r="Z14" s="15"/>
      <c r="AA14" s="16"/>
      <c r="AB14" s="24">
        <f t="shared" si="1"/>
        <v>-1.3560187165349121E-2</v>
      </c>
      <c r="AC14" s="24">
        <f t="shared" si="7"/>
        <v>-3.39</v>
      </c>
      <c r="AD14" s="34"/>
      <c r="AE14" s="29"/>
      <c r="AF14" s="11"/>
    </row>
    <row r="15" spans="1:37" ht="12.75">
      <c r="A15" s="4">
        <v>-245.6</v>
      </c>
      <c r="B15" s="1">
        <v>-11.61</v>
      </c>
      <c r="C15" s="1">
        <v>-5.77</v>
      </c>
      <c r="E15" s="7"/>
      <c r="F15" s="15">
        <f t="shared" si="2"/>
        <v>-234.37945988297426</v>
      </c>
      <c r="G15" s="15">
        <f t="shared" si="3"/>
        <v>-233.60609740629323</v>
      </c>
      <c r="H15" s="27"/>
      <c r="I15" s="27"/>
      <c r="J15" s="27"/>
      <c r="K15" s="15"/>
      <c r="L15" s="15"/>
      <c r="M15" s="16"/>
      <c r="N15" s="24">
        <f t="shared" si="0"/>
        <v>0.718146525922426</v>
      </c>
      <c r="O15" s="24">
        <f t="shared" ref="O15:O78" si="8">O14</f>
        <v>-4.4817</v>
      </c>
      <c r="P15" s="34"/>
      <c r="Q15" s="29" t="s">
        <v>116</v>
      </c>
      <c r="R15" s="11"/>
      <c r="S15" s="7"/>
      <c r="T15" s="15">
        <f t="shared" si="5"/>
        <v>-237.47290974892292</v>
      </c>
      <c r="U15" s="15">
        <f t="shared" si="6"/>
        <v>-235.15282231887986</v>
      </c>
      <c r="V15" s="27">
        <v>-4.92</v>
      </c>
      <c r="W15" s="27"/>
      <c r="X15" s="27"/>
      <c r="Y15" s="15"/>
      <c r="Z15" s="15"/>
      <c r="AA15" s="16"/>
      <c r="AB15" s="24">
        <f t="shared" si="1"/>
        <v>-0.65311621552797072</v>
      </c>
      <c r="AC15" s="24">
        <f t="shared" si="7"/>
        <v>-3.39</v>
      </c>
      <c r="AD15" s="24"/>
      <c r="AE15" s="29" t="s">
        <v>116</v>
      </c>
      <c r="AF15" s="11"/>
    </row>
    <row r="16" spans="1:37" ht="12.75">
      <c r="A16" s="4">
        <v>-245.4</v>
      </c>
      <c r="B16" s="1">
        <v>-11.1</v>
      </c>
      <c r="C16" s="1">
        <v>-5.16</v>
      </c>
      <c r="E16" s="9" t="s">
        <v>12</v>
      </c>
      <c r="F16" s="15">
        <f t="shared" si="2"/>
        <v>-232.8327349296122</v>
      </c>
      <c r="G16" s="15">
        <f t="shared" si="3"/>
        <v>-232.05937245293117</v>
      </c>
      <c r="H16" s="27"/>
      <c r="I16" s="27"/>
      <c r="J16" s="27"/>
      <c r="K16" s="15"/>
      <c r="L16" s="15"/>
      <c r="M16" s="16"/>
      <c r="N16" s="24">
        <f t="shared" si="0"/>
        <v>0.1028214502928322</v>
      </c>
      <c r="O16" s="24">
        <f t="shared" si="8"/>
        <v>-4.4817</v>
      </c>
      <c r="P16" s="34"/>
      <c r="Q16" s="29" t="s">
        <v>117</v>
      </c>
      <c r="R16" s="11"/>
      <c r="S16" s="9" t="s">
        <v>12</v>
      </c>
      <c r="T16" s="15">
        <f t="shared" si="5"/>
        <v>-232.83273488883677</v>
      </c>
      <c r="U16" s="44">
        <f t="shared" si="6"/>
        <v>-230.51264745879371</v>
      </c>
      <c r="V16" s="27">
        <v>-5.03</v>
      </c>
      <c r="W16" s="27">
        <f t="shared" ref="W16:W59" si="9">AVERAGE(V15:V17)</f>
        <v>-5.0164102564102562</v>
      </c>
      <c r="X16" s="27">
        <f t="shared" ref="X16:X23" si="10">AVERAGE(V12:V20)</f>
        <v>-5.0048926000899696</v>
      </c>
      <c r="Y16" s="15">
        <f t="shared" ref="Y16:Y23" si="11">X16-W16</f>
        <v>1.1517656320286562E-2</v>
      </c>
      <c r="Z16" s="45">
        <f t="shared" ref="Z16:Z23" si="12">X16-V16</f>
        <v>2.5107399910030637E-2</v>
      </c>
      <c r="AA16" s="16"/>
      <c r="AB16" s="24">
        <f t="shared" si="1"/>
        <v>-0.9870719080668503</v>
      </c>
      <c r="AC16" s="24">
        <f t="shared" ref="AC16:AC67" si="13">AC15</f>
        <v>-3.39</v>
      </c>
      <c r="AD16" s="24"/>
      <c r="AE16" s="29" t="s">
        <v>123</v>
      </c>
      <c r="AF16" s="11"/>
    </row>
    <row r="17" spans="1:32" ht="12.75">
      <c r="A17" s="4">
        <v>-245.2</v>
      </c>
      <c r="B17" s="1">
        <v>-11.77</v>
      </c>
      <c r="C17" s="1">
        <v>-5.71</v>
      </c>
      <c r="E17" s="20">
        <f>COUNTA(E24:E5000)</f>
        <v>15</v>
      </c>
      <c r="F17" s="15">
        <f t="shared" si="2"/>
        <v>-231.28600997625014</v>
      </c>
      <c r="G17" s="15">
        <f t="shared" si="3"/>
        <v>-230.51264749956911</v>
      </c>
      <c r="H17" s="27"/>
      <c r="I17" s="27"/>
      <c r="J17" s="27"/>
      <c r="K17" s="15"/>
      <c r="L17" s="15"/>
      <c r="M17" s="16"/>
      <c r="N17" s="24">
        <f t="shared" si="0"/>
        <v>-0.56061492466192098</v>
      </c>
      <c r="O17" s="24">
        <f t="shared" si="8"/>
        <v>-4.4817</v>
      </c>
      <c r="P17" s="24"/>
      <c r="Q17" s="29"/>
      <c r="R17" s="11"/>
      <c r="S17" s="20">
        <f>COUNTA(S24:S5000)</f>
        <v>4</v>
      </c>
      <c r="T17" s="15">
        <f t="shared" si="5"/>
        <v>-228.19256002875062</v>
      </c>
      <c r="U17" s="15">
        <f t="shared" si="6"/>
        <v>-225.87247259870756</v>
      </c>
      <c r="V17" s="27">
        <f>AVERAGEIFS(Oxyb,KyrBPb,"&gt;"&amp;T17,KyrBPb,"&lt;="&amp;T18)</f>
        <v>-5.0992307692307701</v>
      </c>
      <c r="W17" s="27">
        <f t="shared" si="9"/>
        <v>-5.2623166891587942</v>
      </c>
      <c r="X17" s="27">
        <f t="shared" si="10"/>
        <v>-4.8494759334233013</v>
      </c>
      <c r="Y17" s="15">
        <f t="shared" si="11"/>
        <v>0.41284075573549295</v>
      </c>
      <c r="Z17" s="45">
        <f t="shared" si="12"/>
        <v>0.24975483580746882</v>
      </c>
      <c r="AA17" s="16"/>
      <c r="AB17" s="24">
        <f t="shared" si="1"/>
        <v>-0.85916568473894339</v>
      </c>
      <c r="AC17" s="24">
        <f t="shared" si="13"/>
        <v>-3.39</v>
      </c>
      <c r="AE17" s="29"/>
      <c r="AF17" s="11"/>
    </row>
    <row r="18" spans="1:32" ht="12.75">
      <c r="A18" s="4">
        <v>-244.6</v>
      </c>
      <c r="B18" s="1">
        <v>-11.71</v>
      </c>
      <c r="C18" s="1">
        <v>-5.24</v>
      </c>
      <c r="E18" s="18"/>
      <c r="F18" s="15">
        <f t="shared" si="2"/>
        <v>-229.73928502288808</v>
      </c>
      <c r="G18" s="15">
        <f t="shared" si="3"/>
        <v>-228.96592254620705</v>
      </c>
      <c r="H18" s="27"/>
      <c r="I18" s="27"/>
      <c r="J18" s="27"/>
      <c r="K18" s="15"/>
      <c r="L18" s="15"/>
      <c r="M18" s="16"/>
      <c r="N18" s="24">
        <f t="shared" si="0"/>
        <v>-0.96173334582647685</v>
      </c>
      <c r="O18" s="24">
        <f t="shared" si="8"/>
        <v>-4.4817</v>
      </c>
      <c r="P18" s="24"/>
      <c r="Q18" s="28" t="s">
        <v>119</v>
      </c>
      <c r="R18" s="11"/>
      <c r="S18" s="18"/>
      <c r="T18" s="15">
        <f t="shared" si="5"/>
        <v>-223.55238516866447</v>
      </c>
      <c r="U18" s="15">
        <f t="shared" si="6"/>
        <v>-221.23229773862141</v>
      </c>
      <c r="V18" s="27">
        <f>AVERAGEIFS(Oxyb,KyrBPb,"&gt;"&amp;T18,KyrBPb,"&lt;="&amp;T19)</f>
        <v>-5.6577192982456141</v>
      </c>
      <c r="W18" s="27">
        <f t="shared" si="9"/>
        <v>-5.1523166891587948</v>
      </c>
      <c r="X18" s="27">
        <f t="shared" si="10"/>
        <v>-4.7928597718071408</v>
      </c>
      <c r="Y18" s="15">
        <f t="shared" si="11"/>
        <v>0.35945691735165397</v>
      </c>
      <c r="Z18" s="45">
        <f t="shared" si="12"/>
        <v>0.8648595264384733</v>
      </c>
      <c r="AA18" s="16"/>
      <c r="AB18" s="24">
        <f t="shared" si="1"/>
        <v>-0.32924628895870706</v>
      </c>
      <c r="AC18" s="24">
        <f t="shared" si="13"/>
        <v>-3.39</v>
      </c>
      <c r="AE18" s="28" t="s">
        <v>121</v>
      </c>
      <c r="AF18" s="11"/>
    </row>
    <row r="19" spans="1:32" ht="12.75">
      <c r="A19" s="4">
        <v>-244.4</v>
      </c>
      <c r="B19" s="1">
        <v>-12.15</v>
      </c>
      <c r="C19" s="1">
        <v>-5.65</v>
      </c>
      <c r="E19" s="18" t="s">
        <v>13</v>
      </c>
      <c r="F19" s="15">
        <f t="shared" si="2"/>
        <v>-228.19256006952602</v>
      </c>
      <c r="G19" s="15">
        <f t="shared" si="3"/>
        <v>-227.41919759284499</v>
      </c>
      <c r="H19" s="27"/>
      <c r="I19" s="27"/>
      <c r="J19" s="27"/>
      <c r="K19" s="15"/>
      <c r="L19" s="15"/>
      <c r="M19" s="16"/>
      <c r="N19" s="24">
        <f t="shared" si="0"/>
        <v>-0.91284604600326991</v>
      </c>
      <c r="O19" s="24">
        <f t="shared" si="8"/>
        <v>-4.4817</v>
      </c>
      <c r="P19" s="24"/>
      <c r="Q19" s="43" t="s">
        <v>120</v>
      </c>
      <c r="R19" s="11"/>
      <c r="S19" s="18" t="s">
        <v>13</v>
      </c>
      <c r="T19" s="15">
        <f t="shared" si="5"/>
        <v>-218.91221030857832</v>
      </c>
      <c r="U19" s="15">
        <f t="shared" si="6"/>
        <v>-216.59212287853526</v>
      </c>
      <c r="V19" s="27">
        <v>-4.7</v>
      </c>
      <c r="W19" s="27">
        <f t="shared" si="9"/>
        <v>-4.8859064327485378</v>
      </c>
      <c r="X19" s="27">
        <f t="shared" si="10"/>
        <v>-4.8631144014367704</v>
      </c>
      <c r="Y19" s="15">
        <f t="shared" si="11"/>
        <v>2.2792031311767325E-2</v>
      </c>
      <c r="Z19" s="45">
        <f t="shared" si="12"/>
        <v>-0.16311440143677025</v>
      </c>
      <c r="AA19" s="16"/>
      <c r="AB19" s="24">
        <f t="shared" si="1"/>
        <v>0.35473110459021551</v>
      </c>
      <c r="AC19" s="24">
        <f t="shared" si="13"/>
        <v>-3.39</v>
      </c>
      <c r="AE19" s="43" t="s">
        <v>122</v>
      </c>
      <c r="AF19" s="11"/>
    </row>
    <row r="20" spans="1:32" ht="12.75">
      <c r="A20" s="4">
        <v>-244.2</v>
      </c>
      <c r="B20" s="1">
        <v>-11.27</v>
      </c>
      <c r="C20" s="1">
        <v>-4.6900000000000004</v>
      </c>
      <c r="E20" s="20">
        <f>COUNT(H2:H5000)</f>
        <v>138</v>
      </c>
      <c r="F20" s="15">
        <f t="shared" si="2"/>
        <v>-226.64583511616397</v>
      </c>
      <c r="G20" s="15">
        <f t="shared" si="3"/>
        <v>-225.87247263948294</v>
      </c>
      <c r="H20" s="27">
        <f t="shared" ref="H20:H75" si="14">AVERAGEIFS(Oxyb,KyrBPb,"&gt;"&amp;F20,KyrBPb,"&lt;="&amp;F21)</f>
        <v>-5.4318181818181817</v>
      </c>
      <c r="I20" s="27"/>
      <c r="J20" s="27"/>
      <c r="K20" s="15"/>
      <c r="L20" s="15"/>
      <c r="M20" s="16"/>
      <c r="N20" s="24">
        <f t="shared" si="0"/>
        <v>-0.43682793610138321</v>
      </c>
      <c r="O20" s="24">
        <f t="shared" si="8"/>
        <v>-4.4817</v>
      </c>
      <c r="P20" s="24"/>
      <c r="R20" s="11"/>
      <c r="S20" s="20">
        <f>COUNT(V2:V5000)</f>
        <v>52</v>
      </c>
      <c r="T20" s="15">
        <f t="shared" si="5"/>
        <v>-214.27203544849218</v>
      </c>
      <c r="U20" s="15">
        <f t="shared" si="6"/>
        <v>-211.95194801844912</v>
      </c>
      <c r="V20" s="27">
        <v>-4.3</v>
      </c>
      <c r="W20" s="27">
        <f t="shared" si="9"/>
        <v>-4.3</v>
      </c>
      <c r="X20" s="27">
        <f t="shared" si="10"/>
        <v>-4.9310310681034366</v>
      </c>
      <c r="Y20" s="15">
        <f t="shared" si="11"/>
        <v>-0.63103106810343679</v>
      </c>
      <c r="Z20" s="45">
        <f t="shared" si="12"/>
        <v>-0.63103106810343679</v>
      </c>
      <c r="AA20" s="16"/>
      <c r="AB20" s="24">
        <f t="shared" si="1"/>
        <v>0.87272587190429063</v>
      </c>
      <c r="AC20" s="24">
        <f t="shared" si="13"/>
        <v>-3.39</v>
      </c>
      <c r="AE20" s="28"/>
      <c r="AF20" s="11"/>
    </row>
    <row r="21" spans="1:32" ht="12.75">
      <c r="A21" s="4">
        <v>-244</v>
      </c>
      <c r="B21" s="1">
        <v>-11.11</v>
      </c>
      <c r="C21" s="1">
        <v>-5.47</v>
      </c>
      <c r="E21" s="18"/>
      <c r="F21" s="15">
        <f t="shared" si="2"/>
        <v>-225.09911016280191</v>
      </c>
      <c r="G21" s="15">
        <f t="shared" si="3"/>
        <v>-224.32574768612088</v>
      </c>
      <c r="H21" s="27">
        <f t="shared" si="14"/>
        <v>-4.8553333333333333</v>
      </c>
      <c r="I21" s="27"/>
      <c r="J21" s="27"/>
      <c r="K21" s="15"/>
      <c r="L21" s="15"/>
      <c r="M21" s="16"/>
      <c r="N21" s="24">
        <f t="shared" si="0"/>
        <v>0.24358681990407044</v>
      </c>
      <c r="O21" s="24">
        <f t="shared" si="8"/>
        <v>-4.4817</v>
      </c>
      <c r="R21" s="11"/>
      <c r="S21" s="18"/>
      <c r="T21" s="15">
        <f t="shared" si="5"/>
        <v>-209.63186058840603</v>
      </c>
      <c r="U21" s="15">
        <f t="shared" si="6"/>
        <v>-207.31177315836297</v>
      </c>
      <c r="V21" s="27">
        <v>-3.9</v>
      </c>
      <c r="W21" s="27">
        <f t="shared" si="9"/>
        <v>-4.3051515151515147</v>
      </c>
      <c r="X21" s="27">
        <f t="shared" si="10"/>
        <v>-4.8311545248935595</v>
      </c>
      <c r="Y21" s="15">
        <f t="shared" si="11"/>
        <v>-0.52600300974204472</v>
      </c>
      <c r="Z21" s="45">
        <f t="shared" si="12"/>
        <v>-0.93115452489355954</v>
      </c>
      <c r="AA21" s="16"/>
      <c r="AB21" s="24">
        <f t="shared" si="1"/>
        <v>0.98236250448667839</v>
      </c>
      <c r="AC21" s="24">
        <f t="shared" si="13"/>
        <v>-3.39</v>
      </c>
      <c r="AD21" s="24"/>
      <c r="AE21" s="43"/>
      <c r="AF21" s="11"/>
    </row>
    <row r="22" spans="1:32" ht="12.75">
      <c r="A22" s="4">
        <v>-243.8</v>
      </c>
      <c r="B22" s="1">
        <v>-12.27</v>
      </c>
      <c r="C22" s="1">
        <v>-5.73</v>
      </c>
      <c r="E22" s="18" t="s">
        <v>14</v>
      </c>
      <c r="F22" s="15">
        <f t="shared" si="2"/>
        <v>-223.55238520943985</v>
      </c>
      <c r="G22" s="15">
        <f t="shared" si="3"/>
        <v>-222.77902273275882</v>
      </c>
      <c r="H22" s="27">
        <f t="shared" si="14"/>
        <v>-4.6623076923076914</v>
      </c>
      <c r="I22" s="27"/>
      <c r="J22" s="27"/>
      <c r="K22" s="15"/>
      <c r="L22" s="15"/>
      <c r="M22" s="16"/>
      <c r="N22" s="24">
        <f t="shared" si="0"/>
        <v>0.81002459571047303</v>
      </c>
      <c r="O22" s="24">
        <f t="shared" si="8"/>
        <v>-4.4817</v>
      </c>
      <c r="R22" s="11"/>
      <c r="S22" s="18" t="s">
        <v>14</v>
      </c>
      <c r="T22" s="15">
        <f t="shared" si="5"/>
        <v>-204.99168572831988</v>
      </c>
      <c r="U22" s="15">
        <f t="shared" si="6"/>
        <v>-202.67159829827682</v>
      </c>
      <c r="V22" s="27">
        <f t="shared" ref="V22:V27" si="15">AVERAGEIFS(Oxyb,KyrBPb,"&gt;"&amp;T22,KyrBPb,"&lt;="&amp;T23)</f>
        <v>-4.7154545454545458</v>
      </c>
      <c r="W22" s="27">
        <f t="shared" si="9"/>
        <v>-4.6870265151515147</v>
      </c>
      <c r="X22" s="27">
        <f t="shared" si="10"/>
        <v>-4.6340795011518692</v>
      </c>
      <c r="Y22" s="15">
        <f t="shared" si="11"/>
        <v>5.294701399964552E-2</v>
      </c>
      <c r="Z22" s="45">
        <f t="shared" si="12"/>
        <v>8.1375044302676613E-2</v>
      </c>
      <c r="AA22" s="16"/>
      <c r="AB22" s="24">
        <f t="shared" si="1"/>
        <v>0.63234080347663302</v>
      </c>
      <c r="AC22" s="24">
        <f t="shared" si="13"/>
        <v>-3.39</v>
      </c>
      <c r="AD22" s="24"/>
      <c r="AE22" s="29"/>
      <c r="AF22" s="11"/>
    </row>
    <row r="23" spans="1:32" ht="12.75">
      <c r="A23" s="4">
        <v>-243.6</v>
      </c>
      <c r="B23" s="1">
        <v>-12.02</v>
      </c>
      <c r="C23" s="1">
        <v>-5.26</v>
      </c>
      <c r="E23" s="21">
        <f>COUNT(L2:L5000)</f>
        <v>133</v>
      </c>
      <c r="F23" s="15">
        <f t="shared" si="2"/>
        <v>-222.00566025607779</v>
      </c>
      <c r="G23" s="15">
        <f t="shared" si="3"/>
        <v>-221.23229777939676</v>
      </c>
      <c r="H23" s="27">
        <f t="shared" si="14"/>
        <v>-5.4779999999999998</v>
      </c>
      <c r="I23" s="27"/>
      <c r="J23" s="27"/>
      <c r="K23" s="15"/>
      <c r="L23" s="15"/>
      <c r="M23" s="16"/>
      <c r="N23" s="24">
        <f t="shared" si="0"/>
        <v>0.99744286076331201</v>
      </c>
      <c r="O23" s="24">
        <f t="shared" si="8"/>
        <v>-4.4817</v>
      </c>
      <c r="R23" s="11"/>
      <c r="S23" s="21">
        <f>COUNT(Z2:Z5000)</f>
        <v>44</v>
      </c>
      <c r="T23" s="15">
        <f t="shared" si="5"/>
        <v>-200.35151086823373</v>
      </c>
      <c r="U23" s="15">
        <f t="shared" si="6"/>
        <v>-198.03142343819067</v>
      </c>
      <c r="V23" s="27">
        <f t="shared" si="15"/>
        <v>-5.4456249999999997</v>
      </c>
      <c r="W23" s="27">
        <f t="shared" si="9"/>
        <v>-5.2307765151515149</v>
      </c>
      <c r="X23" s="27">
        <f t="shared" si="10"/>
        <v>-4.5775075156325151</v>
      </c>
      <c r="Y23" s="15">
        <f t="shared" si="11"/>
        <v>0.65326899951899975</v>
      </c>
      <c r="Z23" s="45">
        <f t="shared" si="12"/>
        <v>0.86811748436748459</v>
      </c>
      <c r="AA23" s="16"/>
      <c r="AB23" s="24">
        <f t="shared" si="1"/>
        <v>-1.3560187165352428E-2</v>
      </c>
      <c r="AC23" s="24">
        <f t="shared" si="13"/>
        <v>-3.39</v>
      </c>
      <c r="AD23" s="24"/>
      <c r="AE23" s="29"/>
      <c r="AF23" s="11"/>
    </row>
    <row r="24" spans="1:32" ht="12.75">
      <c r="A24" s="4">
        <v>-243.4</v>
      </c>
      <c r="B24" s="1">
        <v>-11.74</v>
      </c>
      <c r="C24" s="1">
        <v>-4.8499999999999996</v>
      </c>
      <c r="E24" s="7"/>
      <c r="F24" s="15">
        <f t="shared" si="2"/>
        <v>-220.45893530271573</v>
      </c>
      <c r="G24" s="44">
        <f t="shared" si="3"/>
        <v>-219.6855728260347</v>
      </c>
      <c r="H24" s="27">
        <f t="shared" si="14"/>
        <v>-6.5752631578947378</v>
      </c>
      <c r="I24" s="27">
        <f>AVERAGE(H23:H25)</f>
        <v>-5.7704210526315789</v>
      </c>
      <c r="J24" s="27">
        <f>AVERAGE(H20:H28)</f>
        <v>-5.0822098924467349</v>
      </c>
      <c r="K24" s="15">
        <f>J24-I24</f>
        <v>0.68821116018484396</v>
      </c>
      <c r="L24" s="45">
        <f>J24-H24</f>
        <v>1.4930532654480029</v>
      </c>
      <c r="M24" s="16"/>
      <c r="N24" s="24">
        <f t="shared" si="0"/>
        <v>0.71814652592239148</v>
      </c>
      <c r="O24" s="24">
        <f t="shared" si="8"/>
        <v>-4.4817</v>
      </c>
      <c r="R24" s="11"/>
      <c r="S24" s="7"/>
      <c r="T24" s="15">
        <f t="shared" si="5"/>
        <v>-195.71133600814758</v>
      </c>
      <c r="U24" s="15">
        <f t="shared" si="6"/>
        <v>-193.39124857810452</v>
      </c>
      <c r="V24" s="27">
        <f t="shared" si="15"/>
        <v>-5.53125</v>
      </c>
      <c r="W24" s="27">
        <f t="shared" si="9"/>
        <v>-5.0359953703703697</v>
      </c>
      <c r="X24" s="27">
        <f t="shared" ref="X24:X59" si="16">AVERAGE(V20:V28)</f>
        <v>-4.5775075156325151</v>
      </c>
      <c r="Y24" s="15">
        <f t="shared" ref="Y24:Y59" si="17">X24-W24</f>
        <v>0.45848785473785458</v>
      </c>
      <c r="Z24" s="45">
        <f t="shared" ref="Z24:Z59" si="18">X24-V24</f>
        <v>0.95374248436748488</v>
      </c>
      <c r="AA24" s="16"/>
      <c r="AB24" s="24">
        <f t="shared" si="1"/>
        <v>-0.65311621552797061</v>
      </c>
      <c r="AC24" s="24">
        <f t="shared" si="13"/>
        <v>-3.39</v>
      </c>
      <c r="AD24" s="24"/>
      <c r="AE24" s="37"/>
      <c r="AF24" s="11"/>
    </row>
    <row r="25" spans="1:32" ht="12.75">
      <c r="A25" s="4">
        <v>-243.2</v>
      </c>
      <c r="B25" s="1">
        <v>-12.39</v>
      </c>
      <c r="C25" s="1">
        <v>-5.68</v>
      </c>
      <c r="E25" s="7" t="s">
        <v>97</v>
      </c>
      <c r="F25" s="15">
        <f t="shared" si="2"/>
        <v>-218.91221034935367</v>
      </c>
      <c r="G25" s="15">
        <f t="shared" si="3"/>
        <v>-218.13884787267264</v>
      </c>
      <c r="H25" s="27">
        <f t="shared" si="14"/>
        <v>-5.258</v>
      </c>
      <c r="I25" s="27">
        <f t="shared" ref="I25:I88" si="19">AVERAGE(H24:H26)</f>
        <v>-5.439976608187135</v>
      </c>
      <c r="J25" s="27">
        <f t="shared" ref="J25:J88" si="20">AVERAGE(H21:H29)</f>
        <v>-4.9883967611336031</v>
      </c>
      <c r="K25" s="15">
        <f t="shared" ref="K25:K88" si="21">J25-I25</f>
        <v>0.45157984705353194</v>
      </c>
      <c r="L25" s="45">
        <f t="shared" ref="L25:L88" si="22">J25-H25</f>
        <v>0.26960323886639692</v>
      </c>
      <c r="M25" s="16"/>
      <c r="N25" s="24">
        <f t="shared" si="0"/>
        <v>0.10282145029276883</v>
      </c>
      <c r="O25" s="24">
        <f t="shared" si="8"/>
        <v>-4.4817</v>
      </c>
      <c r="P25" s="24"/>
      <c r="Q25" s="29"/>
      <c r="R25" s="11"/>
      <c r="S25" s="7"/>
      <c r="T25" s="15">
        <f t="shared" si="5"/>
        <v>-191.07116114806144</v>
      </c>
      <c r="U25" s="15">
        <f t="shared" si="6"/>
        <v>-188.75107371801838</v>
      </c>
      <c r="V25" s="27">
        <f t="shared" si="15"/>
        <v>-4.1311111111111112</v>
      </c>
      <c r="W25" s="27">
        <f t="shared" si="9"/>
        <v>-4.3293055555555551</v>
      </c>
      <c r="X25" s="27">
        <f t="shared" si="16"/>
        <v>-4.5775075156325151</v>
      </c>
      <c r="Y25" s="15">
        <f t="shared" si="17"/>
        <v>-0.24820196007696005</v>
      </c>
      <c r="Z25" s="45">
        <f t="shared" si="18"/>
        <v>-0.44639640452140394</v>
      </c>
      <c r="AA25" s="16"/>
      <c r="AB25" s="24">
        <f t="shared" si="1"/>
        <v>-0.98707190806684975</v>
      </c>
      <c r="AC25" s="24">
        <f t="shared" si="13"/>
        <v>-3.39</v>
      </c>
      <c r="AD25" s="24"/>
      <c r="AE25" s="29"/>
      <c r="AF25" s="11"/>
    </row>
    <row r="26" spans="1:32" ht="12.75">
      <c r="A26" s="4">
        <v>-243</v>
      </c>
      <c r="B26" s="1">
        <v>-11.79</v>
      </c>
      <c r="C26" s="1">
        <v>-4.7</v>
      </c>
      <c r="E26" s="38">
        <f>COUNTA(E27:E300)</f>
        <v>13</v>
      </c>
      <c r="F26" s="15">
        <f t="shared" si="2"/>
        <v>-217.36548539599161</v>
      </c>
      <c r="G26" s="15">
        <f t="shared" si="3"/>
        <v>-216.59212291931058</v>
      </c>
      <c r="H26" s="27">
        <f t="shared" si="14"/>
        <v>-4.4866666666666672</v>
      </c>
      <c r="I26" s="27">
        <f t="shared" si="19"/>
        <v>-4.7423888888888888</v>
      </c>
      <c r="J26" s="27">
        <f t="shared" si="20"/>
        <v>-4.9797486129854542</v>
      </c>
      <c r="K26" s="15">
        <f t="shared" si="21"/>
        <v>-0.23735972409656547</v>
      </c>
      <c r="L26" s="45">
        <f t="shared" si="22"/>
        <v>-0.49308194631878699</v>
      </c>
      <c r="M26" s="16"/>
      <c r="N26" s="24">
        <f t="shared" si="0"/>
        <v>-0.56061492466196194</v>
      </c>
      <c r="O26" s="24">
        <f t="shared" si="8"/>
        <v>-4.4817</v>
      </c>
      <c r="P26" s="24"/>
      <c r="Q26" s="29"/>
      <c r="R26" s="11"/>
      <c r="S26" s="7"/>
      <c r="T26" s="15">
        <f t="shared" si="5"/>
        <v>-186.43098628797529</v>
      </c>
      <c r="U26" s="15">
        <f t="shared" si="6"/>
        <v>-184.11089885793223</v>
      </c>
      <c r="V26" s="27">
        <f t="shared" si="15"/>
        <v>-3.3255555555555554</v>
      </c>
      <c r="W26" s="27">
        <f t="shared" si="9"/>
        <v>-4.2017460317460325</v>
      </c>
      <c r="X26" s="27">
        <f t="shared" si="16"/>
        <v>-4.5775075156325151</v>
      </c>
      <c r="Y26" s="15">
        <f t="shared" si="17"/>
        <v>-0.37576148388648267</v>
      </c>
      <c r="Z26" s="45">
        <f t="shared" si="18"/>
        <v>-1.2519519600769597</v>
      </c>
      <c r="AA26" s="16"/>
      <c r="AB26" s="24">
        <f t="shared" si="1"/>
        <v>-0.85916568473893984</v>
      </c>
      <c r="AC26" s="24">
        <f t="shared" si="13"/>
        <v>-3.39</v>
      </c>
      <c r="AD26" s="24"/>
      <c r="AE26" s="29"/>
      <c r="AF26" s="11"/>
    </row>
    <row r="27" spans="1:32" ht="12.75">
      <c r="A27" s="4">
        <v>-242.6</v>
      </c>
      <c r="B27" s="1">
        <v>-12.04</v>
      </c>
      <c r="C27" s="1">
        <v>-4.8600000000000003</v>
      </c>
      <c r="E27" s="7"/>
      <c r="F27" s="15">
        <f t="shared" si="2"/>
        <v>-215.81876044262955</v>
      </c>
      <c r="G27" s="15">
        <f t="shared" si="3"/>
        <v>-215.04539796594852</v>
      </c>
      <c r="H27" s="27">
        <f t="shared" si="14"/>
        <v>-4.4824999999999999</v>
      </c>
      <c r="I27" s="27">
        <f t="shared" si="19"/>
        <v>-4.4930555555555554</v>
      </c>
      <c r="J27" s="27">
        <f t="shared" si="20"/>
        <v>-4.9936588693957109</v>
      </c>
      <c r="K27" s="15">
        <f t="shared" si="21"/>
        <v>-0.50060331384015555</v>
      </c>
      <c r="L27" s="45">
        <f t="shared" si="22"/>
        <v>-0.51115886939571098</v>
      </c>
      <c r="M27" s="16"/>
      <c r="N27" s="24">
        <f t="shared" si="0"/>
        <v>-0.96173334582649039</v>
      </c>
      <c r="O27" s="24">
        <f t="shared" si="8"/>
        <v>-4.4817</v>
      </c>
      <c r="P27" s="24"/>
      <c r="Q27" s="29"/>
      <c r="R27" s="11"/>
      <c r="S27" s="7" t="s">
        <v>97</v>
      </c>
      <c r="T27" s="15">
        <f t="shared" si="5"/>
        <v>-181.79081142788914</v>
      </c>
      <c r="U27" s="15">
        <f t="shared" si="6"/>
        <v>-179.47072399784608</v>
      </c>
      <c r="V27" s="27">
        <f t="shared" si="15"/>
        <v>-5.1485714285714286</v>
      </c>
      <c r="W27" s="27">
        <f t="shared" si="9"/>
        <v>-4.3913756613756618</v>
      </c>
      <c r="X27" s="27">
        <f t="shared" si="16"/>
        <v>-4.4417162698412689</v>
      </c>
      <c r="Y27" s="15">
        <f t="shared" si="17"/>
        <v>-5.0340608465607062E-2</v>
      </c>
      <c r="Z27" s="45">
        <f t="shared" si="18"/>
        <v>0.70685515873015969</v>
      </c>
      <c r="AA27" s="16"/>
      <c r="AB27" s="24">
        <f t="shared" si="1"/>
        <v>-0.32924628895870389</v>
      </c>
      <c r="AC27" s="24">
        <f t="shared" si="13"/>
        <v>-3.39</v>
      </c>
      <c r="AD27" s="24"/>
      <c r="AE27" s="29"/>
      <c r="AF27" s="11"/>
    </row>
    <row r="28" spans="1:32" ht="12.75">
      <c r="A28" s="4">
        <v>-242</v>
      </c>
      <c r="B28" s="1">
        <v>-12.07</v>
      </c>
      <c r="C28" s="1">
        <v>-4.9000000000000004</v>
      </c>
      <c r="E28" s="26"/>
      <c r="F28" s="15">
        <f t="shared" si="2"/>
        <v>-214.27203548926749</v>
      </c>
      <c r="G28" s="15">
        <f t="shared" si="3"/>
        <v>-213.49867301258647</v>
      </c>
      <c r="H28" s="27">
        <f t="shared" si="14"/>
        <v>-4.51</v>
      </c>
      <c r="I28" s="27">
        <f t="shared" si="19"/>
        <v>-4.5266666666666664</v>
      </c>
      <c r="J28" s="27">
        <f t="shared" si="20"/>
        <v>-4.9086959064327482</v>
      </c>
      <c r="K28" s="15">
        <f t="shared" si="21"/>
        <v>-0.38202923976608183</v>
      </c>
      <c r="L28" s="45">
        <f t="shared" si="22"/>
        <v>-0.39869590643274844</v>
      </c>
      <c r="M28" s="16"/>
      <c r="N28" s="24">
        <f t="shared" si="0"/>
        <v>-0.91284604600324393</v>
      </c>
      <c r="O28" s="24">
        <f t="shared" si="8"/>
        <v>-4.4817</v>
      </c>
      <c r="P28" s="24"/>
      <c r="Q28" s="29"/>
      <c r="R28" s="11"/>
      <c r="S28" s="26" t="s">
        <v>102</v>
      </c>
      <c r="T28" s="15">
        <f t="shared" si="5"/>
        <v>-177.15063656780299</v>
      </c>
      <c r="U28" s="15">
        <f t="shared" si="6"/>
        <v>-174.83054913775993</v>
      </c>
      <c r="V28" s="27">
        <v>-4.7</v>
      </c>
      <c r="W28" s="27">
        <f t="shared" si="9"/>
        <v>-4.7161904761904765</v>
      </c>
      <c r="X28" s="27">
        <f t="shared" si="16"/>
        <v>-4.2085912698412686</v>
      </c>
      <c r="Y28" s="15">
        <f t="shared" si="17"/>
        <v>0.50759920634920785</v>
      </c>
      <c r="Z28" s="45">
        <f t="shared" si="18"/>
        <v>0.49140873015873154</v>
      </c>
      <c r="AA28" s="16"/>
      <c r="AB28" s="24">
        <f t="shared" si="1"/>
        <v>0.35473110459022195</v>
      </c>
      <c r="AC28" s="24">
        <f t="shared" si="13"/>
        <v>-3.39</v>
      </c>
      <c r="AD28" s="24"/>
      <c r="AE28" s="37"/>
      <c r="AF28" s="11"/>
    </row>
    <row r="29" spans="1:32" ht="12.75">
      <c r="A29" s="4">
        <v>-241.7</v>
      </c>
      <c r="B29" s="1">
        <v>-11.9</v>
      </c>
      <c r="C29" s="1">
        <v>-4.66</v>
      </c>
      <c r="E29" s="8"/>
      <c r="F29" s="15">
        <f t="shared" si="2"/>
        <v>-212.72531053590544</v>
      </c>
      <c r="G29" s="15">
        <f t="shared" si="3"/>
        <v>-211.95194805922441</v>
      </c>
      <c r="H29" s="27">
        <f t="shared" si="14"/>
        <v>-4.5875000000000004</v>
      </c>
      <c r="I29" s="27">
        <f t="shared" si="19"/>
        <v>-4.625</v>
      </c>
      <c r="J29" s="27">
        <f t="shared" si="20"/>
        <v>-4.6883888888888885</v>
      </c>
      <c r="K29" s="15">
        <f t="shared" si="21"/>
        <v>-6.3388888888888495E-2</v>
      </c>
      <c r="L29" s="45">
        <f t="shared" si="22"/>
        <v>-0.10088888888888814</v>
      </c>
      <c r="M29" s="16"/>
      <c r="N29" s="24">
        <f t="shared" si="0"/>
        <v>-0.43682793610133869</v>
      </c>
      <c r="O29" s="24">
        <f t="shared" si="8"/>
        <v>-4.4817</v>
      </c>
      <c r="P29" s="24"/>
      <c r="Q29" s="29"/>
      <c r="R29" s="11"/>
      <c r="S29" s="8" t="s">
        <v>103</v>
      </c>
      <c r="T29" s="15">
        <f t="shared" si="5"/>
        <v>-172.51046170771684</v>
      </c>
      <c r="U29" s="15">
        <f t="shared" si="6"/>
        <v>-170.19037427767378</v>
      </c>
      <c r="V29" s="27">
        <v>-4.3</v>
      </c>
      <c r="W29" s="27">
        <f t="shared" si="9"/>
        <v>-4.3</v>
      </c>
      <c r="X29" s="27">
        <f t="shared" si="16"/>
        <v>-4.0254894179894176</v>
      </c>
      <c r="Y29" s="15">
        <f t="shared" si="17"/>
        <v>0.2745105820105822</v>
      </c>
      <c r="Z29" s="45">
        <f t="shared" si="18"/>
        <v>0.2745105820105822</v>
      </c>
      <c r="AA29" s="16"/>
      <c r="AB29" s="24">
        <f t="shared" si="1"/>
        <v>0.87272587190429218</v>
      </c>
      <c r="AC29" s="24">
        <f t="shared" si="13"/>
        <v>-3.39</v>
      </c>
      <c r="AD29" s="24"/>
      <c r="AE29" s="29"/>
      <c r="AF29" s="11"/>
    </row>
    <row r="30" spans="1:32" ht="12.75">
      <c r="A30" s="4">
        <v>-241.33</v>
      </c>
      <c r="B30" s="1">
        <v>-12.64</v>
      </c>
      <c r="C30" s="1">
        <v>-5.96</v>
      </c>
      <c r="E30" s="8"/>
      <c r="F30" s="15">
        <f t="shared" si="2"/>
        <v>-211.17858558254338</v>
      </c>
      <c r="G30" s="15">
        <f t="shared" si="3"/>
        <v>-210.40522310586235</v>
      </c>
      <c r="H30" s="27">
        <f t="shared" si="14"/>
        <v>-4.7774999999999999</v>
      </c>
      <c r="I30" s="27">
        <f t="shared" si="19"/>
        <v>-4.7175000000000002</v>
      </c>
      <c r="J30" s="27">
        <f t="shared" si="20"/>
        <v>-4.6093518518518515</v>
      </c>
      <c r="K30" s="15">
        <f t="shared" si="21"/>
        <v>0.10814814814814877</v>
      </c>
      <c r="L30" s="45">
        <f t="shared" si="22"/>
        <v>0.16814814814814838</v>
      </c>
      <c r="M30" s="16"/>
      <c r="N30" s="24">
        <f t="shared" si="0"/>
        <v>0.24358681990414602</v>
      </c>
      <c r="O30" s="24">
        <f t="shared" si="8"/>
        <v>-4.4817</v>
      </c>
      <c r="P30" s="24"/>
      <c r="Q30" s="29"/>
      <c r="R30" s="11"/>
      <c r="S30" s="8" t="s">
        <v>104</v>
      </c>
      <c r="T30" s="15">
        <f t="shared" si="5"/>
        <v>-167.87028684763069</v>
      </c>
      <c r="U30" s="15">
        <f t="shared" si="6"/>
        <v>-165.55019941758763</v>
      </c>
      <c r="V30" s="27">
        <v>-3.9</v>
      </c>
      <c r="W30" s="27">
        <f t="shared" si="9"/>
        <v>-3.8977777777777778</v>
      </c>
      <c r="X30" s="27">
        <f t="shared" si="16"/>
        <v>-3.9085141093474425</v>
      </c>
      <c r="Y30" s="15">
        <f t="shared" si="17"/>
        <v>-1.0736331569664692E-2</v>
      </c>
      <c r="Z30" s="45">
        <f t="shared" si="18"/>
        <v>-8.5141093474425666E-3</v>
      </c>
      <c r="AA30" s="16"/>
      <c r="AB30" s="24">
        <f t="shared" si="1"/>
        <v>0.98236250448667783</v>
      </c>
      <c r="AC30" s="24">
        <f t="shared" si="13"/>
        <v>-3.39</v>
      </c>
      <c r="AD30" s="24"/>
      <c r="AE30" s="29"/>
      <c r="AF30" s="11"/>
    </row>
    <row r="31" spans="1:32" ht="12.75">
      <c r="A31" s="4">
        <v>-241</v>
      </c>
      <c r="B31" s="1">
        <v>-11.22</v>
      </c>
      <c r="C31" s="1">
        <v>-3.26</v>
      </c>
      <c r="E31" s="8"/>
      <c r="F31" s="15">
        <f t="shared" si="2"/>
        <v>-209.63186062918132</v>
      </c>
      <c r="G31" s="15">
        <f t="shared" si="3"/>
        <v>-208.85849815250029</v>
      </c>
      <c r="H31" s="27">
        <f t="shared" si="14"/>
        <v>-4.7875000000000005</v>
      </c>
      <c r="I31" s="27">
        <f t="shared" si="19"/>
        <v>-4.759444444444445</v>
      </c>
      <c r="J31" s="27">
        <f t="shared" si="20"/>
        <v>-4.6097222222222225</v>
      </c>
      <c r="K31" s="15">
        <f t="shared" si="21"/>
        <v>0.14972222222222253</v>
      </c>
      <c r="L31" s="45">
        <f t="shared" si="22"/>
        <v>0.17777777777777803</v>
      </c>
      <c r="M31" s="16"/>
      <c r="N31" s="24">
        <f t="shared" si="0"/>
        <v>0.810024595710502</v>
      </c>
      <c r="O31" s="24">
        <f t="shared" si="8"/>
        <v>-4.4817</v>
      </c>
      <c r="P31" s="24"/>
      <c r="Q31" s="29"/>
      <c r="R31" s="11"/>
      <c r="S31" s="8"/>
      <c r="T31" s="15">
        <f t="shared" si="5"/>
        <v>-163.23011198754455</v>
      </c>
      <c r="U31" s="15">
        <f t="shared" si="6"/>
        <v>-160.91002455750149</v>
      </c>
      <c r="V31" s="27">
        <f t="shared" ref="V31:V63" si="23">AVERAGEIFS(Oxyb,KyrBPb,"&gt;"&amp;T31,KyrBPb,"&lt;="&amp;T32)</f>
        <v>-3.4933333333333336</v>
      </c>
      <c r="W31" s="27">
        <f t="shared" si="9"/>
        <v>-3.5802777777777783</v>
      </c>
      <c r="X31" s="27">
        <f t="shared" si="16"/>
        <v>-3.825674603174603</v>
      </c>
      <c r="Y31" s="15">
        <f t="shared" si="17"/>
        <v>-0.24539682539682461</v>
      </c>
      <c r="Z31" s="45">
        <f t="shared" si="18"/>
        <v>-0.33234126984126933</v>
      </c>
      <c r="AA31" s="16"/>
      <c r="AB31" s="24">
        <f t="shared" si="1"/>
        <v>0.63234080347662769</v>
      </c>
      <c r="AC31" s="24">
        <f t="shared" si="13"/>
        <v>-3.39</v>
      </c>
      <c r="AD31" s="24"/>
      <c r="AE31" s="29"/>
      <c r="AF31" s="11"/>
    </row>
    <row r="32" spans="1:32" ht="12.75">
      <c r="A32" s="4">
        <v>-240.66</v>
      </c>
      <c r="B32" s="1">
        <v>-11.69</v>
      </c>
      <c r="C32" s="1">
        <v>-3.97</v>
      </c>
      <c r="F32" s="15">
        <f t="shared" si="2"/>
        <v>-208.08513567581926</v>
      </c>
      <c r="G32" s="15">
        <f t="shared" si="3"/>
        <v>-207.31177319913823</v>
      </c>
      <c r="H32" s="27">
        <f t="shared" si="14"/>
        <v>-4.7133333333333338</v>
      </c>
      <c r="I32" s="27">
        <f t="shared" si="19"/>
        <v>-4.6977777777777776</v>
      </c>
      <c r="J32" s="27">
        <f t="shared" si="20"/>
        <v>-4.6747222222222229</v>
      </c>
      <c r="K32" s="15">
        <f t="shared" si="21"/>
        <v>2.3055555555554719E-2</v>
      </c>
      <c r="L32" s="45">
        <f t="shared" si="22"/>
        <v>3.861111111111093E-2</v>
      </c>
      <c r="M32" s="16"/>
      <c r="N32" s="24">
        <f t="shared" si="0"/>
        <v>0.99744286076330857</v>
      </c>
      <c r="O32" s="24">
        <f t="shared" si="8"/>
        <v>-4.4817</v>
      </c>
      <c r="P32" s="24"/>
      <c r="Q32" s="29"/>
      <c r="R32" s="11"/>
      <c r="T32" s="15">
        <f t="shared" si="5"/>
        <v>-158.5899371274584</v>
      </c>
      <c r="U32" s="15">
        <f t="shared" si="6"/>
        <v>-156.26984969741534</v>
      </c>
      <c r="V32" s="27">
        <f t="shared" si="23"/>
        <v>-3.3475000000000001</v>
      </c>
      <c r="W32" s="27">
        <f t="shared" si="9"/>
        <v>-3.5747222222222224</v>
      </c>
      <c r="X32" s="27">
        <f t="shared" si="16"/>
        <v>-3.5784259259259255</v>
      </c>
      <c r="Y32" s="15">
        <f t="shared" si="17"/>
        <v>-3.7037037037030984E-3</v>
      </c>
      <c r="Z32" s="45">
        <f t="shared" si="18"/>
        <v>-0.23092592592592531</v>
      </c>
      <c r="AA32" s="16"/>
      <c r="AB32" s="24">
        <f t="shared" si="1"/>
        <v>-1.3560187165355736E-2</v>
      </c>
      <c r="AC32" s="24">
        <f t="shared" si="13"/>
        <v>-3.39</v>
      </c>
      <c r="AD32" s="24"/>
      <c r="AE32" s="37"/>
      <c r="AF32" s="11"/>
    </row>
    <row r="33" spans="1:32" ht="12.75">
      <c r="A33" s="4">
        <v>-240.33</v>
      </c>
      <c r="B33" s="1">
        <v>-12.79</v>
      </c>
      <c r="C33" s="1">
        <v>-6.13</v>
      </c>
      <c r="F33" s="15">
        <f t="shared" si="2"/>
        <v>-206.5384107224572</v>
      </c>
      <c r="G33" s="15">
        <f t="shared" si="3"/>
        <v>-205.76504824577617</v>
      </c>
      <c r="H33" s="27">
        <f t="shared" si="14"/>
        <v>-4.5924999999999994</v>
      </c>
      <c r="I33" s="27">
        <f t="shared" si="19"/>
        <v>-4.6174999999999997</v>
      </c>
      <c r="J33" s="27">
        <f t="shared" si="20"/>
        <v>-4.8225000000000007</v>
      </c>
      <c r="K33" s="15">
        <f t="shared" si="21"/>
        <v>-0.20500000000000096</v>
      </c>
      <c r="L33" s="45">
        <f t="shared" si="22"/>
        <v>-0.23000000000000131</v>
      </c>
      <c r="M33" s="16"/>
      <c r="N33" s="24">
        <f t="shared" si="0"/>
        <v>0.71814652592234718</v>
      </c>
      <c r="O33" s="24">
        <f t="shared" si="8"/>
        <v>-4.4817</v>
      </c>
      <c r="P33" s="24"/>
      <c r="Q33" s="29"/>
      <c r="R33" s="11"/>
      <c r="T33" s="15">
        <f t="shared" si="5"/>
        <v>-153.94976226737225</v>
      </c>
      <c r="U33" s="15">
        <f t="shared" si="6"/>
        <v>-151.62967483732919</v>
      </c>
      <c r="V33" s="27">
        <f t="shared" si="23"/>
        <v>-3.8833333333333333</v>
      </c>
      <c r="W33" s="27">
        <f t="shared" si="9"/>
        <v>-3.4363888888888887</v>
      </c>
      <c r="X33" s="27">
        <f t="shared" si="16"/>
        <v>-3.6984259259259264</v>
      </c>
      <c r="Y33" s="15">
        <f t="shared" si="17"/>
        <v>-0.26203703703703773</v>
      </c>
      <c r="Z33" s="45">
        <f t="shared" si="18"/>
        <v>0.18490740740740685</v>
      </c>
      <c r="AA33" s="16"/>
      <c r="AB33" s="24">
        <f t="shared" si="1"/>
        <v>-0.65311621552797849</v>
      </c>
      <c r="AC33" s="24">
        <f t="shared" si="13"/>
        <v>-3.39</v>
      </c>
      <c r="AD33" s="24"/>
      <c r="AE33" s="29"/>
      <c r="AF33" s="11"/>
    </row>
    <row r="34" spans="1:32" ht="12.75">
      <c r="A34" s="4">
        <v>-226.5</v>
      </c>
      <c r="B34" s="1">
        <v>-11.86</v>
      </c>
      <c r="C34" s="1">
        <v>-5.24</v>
      </c>
      <c r="F34" s="15">
        <f t="shared" si="2"/>
        <v>-204.99168576909514</v>
      </c>
      <c r="G34" s="15">
        <f t="shared" si="3"/>
        <v>-204.21832329241411</v>
      </c>
      <c r="H34" s="27">
        <f t="shared" si="14"/>
        <v>-4.5466666666666669</v>
      </c>
      <c r="I34" s="27">
        <f t="shared" si="19"/>
        <v>-4.5430555555555552</v>
      </c>
      <c r="J34" s="27">
        <f t="shared" si="20"/>
        <v>-4.8361111111111112</v>
      </c>
      <c r="K34" s="15">
        <f t="shared" si="21"/>
        <v>-0.29305555555555607</v>
      </c>
      <c r="L34" s="45">
        <f t="shared" si="22"/>
        <v>-0.28944444444444439</v>
      </c>
      <c r="M34" s="16"/>
      <c r="N34" s="24">
        <f t="shared" ref="N34:N65" si="24" xml:space="preserve"> SIN((2*PI()*(G34+O34)/13.9205245802584) + 2.989911921)</f>
        <v>0.10282145029271961</v>
      </c>
      <c r="O34" s="24">
        <f t="shared" si="8"/>
        <v>-4.4817</v>
      </c>
      <c r="P34" s="24"/>
      <c r="Q34" s="29"/>
      <c r="R34" s="11"/>
      <c r="T34" s="15">
        <f t="shared" si="5"/>
        <v>-149.3095874072861</v>
      </c>
      <c r="U34" s="15">
        <f t="shared" si="6"/>
        <v>-146.98949997724304</v>
      </c>
      <c r="V34" s="27">
        <f t="shared" si="23"/>
        <v>-3.0783333333333331</v>
      </c>
      <c r="W34" s="27">
        <f t="shared" si="9"/>
        <v>-3.1805555555555554</v>
      </c>
      <c r="X34" s="27">
        <f t="shared" si="16"/>
        <v>-3.9971127946127942</v>
      </c>
      <c r="Y34" s="15">
        <f t="shared" si="17"/>
        <v>-0.81655723905723887</v>
      </c>
      <c r="Z34" s="45">
        <f t="shared" si="18"/>
        <v>-0.91877946127946108</v>
      </c>
      <c r="AA34" s="16"/>
      <c r="AB34" s="24">
        <f t="shared" ref="AB34:AB65" si="25" xml:space="preserve"> SIN((2*PI()*(U34+AC34)/41.7615737407753) + 2.043834879)</f>
        <v>-0.98707190806685086</v>
      </c>
      <c r="AC34" s="24">
        <f t="shared" si="13"/>
        <v>-3.39</v>
      </c>
      <c r="AD34" s="24"/>
      <c r="AE34" s="29"/>
      <c r="AF34" s="11"/>
    </row>
    <row r="35" spans="1:32" ht="12.75">
      <c r="A35" s="4">
        <v>-226.4</v>
      </c>
      <c r="B35" s="1">
        <v>-12</v>
      </c>
      <c r="C35" s="1">
        <v>-5.52</v>
      </c>
      <c r="F35" s="15">
        <f t="shared" si="2"/>
        <v>-203.44496081573308</v>
      </c>
      <c r="G35" s="15">
        <f t="shared" si="3"/>
        <v>-202.67159833905205</v>
      </c>
      <c r="H35" s="27">
        <f t="shared" si="14"/>
        <v>-4.4899999999999993</v>
      </c>
      <c r="I35" s="27">
        <f t="shared" si="19"/>
        <v>-4.7013888888888884</v>
      </c>
      <c r="J35" s="27">
        <f t="shared" si="20"/>
        <v>-4.9599691358024689</v>
      </c>
      <c r="K35" s="15">
        <f t="shared" si="21"/>
        <v>-0.2585802469135805</v>
      </c>
      <c r="L35" s="45">
        <f t="shared" si="22"/>
        <v>-0.46996913580246957</v>
      </c>
      <c r="M35" s="16"/>
      <c r="N35" s="24">
        <f t="shared" si="24"/>
        <v>-0.56061492466200291</v>
      </c>
      <c r="O35" s="24">
        <f t="shared" si="8"/>
        <v>-4.4817</v>
      </c>
      <c r="P35" s="24"/>
      <c r="Q35" s="29"/>
      <c r="R35" s="11"/>
      <c r="T35" s="15">
        <f t="shared" si="5"/>
        <v>-144.66941254719995</v>
      </c>
      <c r="U35" s="15">
        <f t="shared" si="6"/>
        <v>-142.34932511715689</v>
      </c>
      <c r="V35" s="27">
        <f t="shared" si="23"/>
        <v>-2.58</v>
      </c>
      <c r="W35" s="27">
        <f t="shared" si="9"/>
        <v>-2.8605555555555555</v>
      </c>
      <c r="X35" s="27">
        <f t="shared" si="16"/>
        <v>-4.3428724318010028</v>
      </c>
      <c r="Y35" s="15">
        <f t="shared" si="17"/>
        <v>-1.4823168762454473</v>
      </c>
      <c r="Z35" s="45">
        <f t="shared" si="18"/>
        <v>-1.7628724318010027</v>
      </c>
      <c r="AA35" s="16"/>
      <c r="AB35" s="24">
        <f t="shared" si="25"/>
        <v>-0.85916568473893817</v>
      </c>
      <c r="AC35" s="24">
        <f t="shared" si="13"/>
        <v>-3.39</v>
      </c>
      <c r="AD35" s="24"/>
      <c r="AE35" s="29"/>
      <c r="AF35" s="11"/>
    </row>
    <row r="36" spans="1:32" ht="12.75">
      <c r="A36" s="4">
        <v>-226.3</v>
      </c>
      <c r="B36" s="1">
        <v>-12.23</v>
      </c>
      <c r="C36" s="1">
        <v>-5.2</v>
      </c>
      <c r="F36" s="15">
        <f t="shared" si="2"/>
        <v>-201.89823586237102</v>
      </c>
      <c r="G36" s="15">
        <f t="shared" si="3"/>
        <v>-201.12487338568999</v>
      </c>
      <c r="H36" s="27">
        <f t="shared" si="14"/>
        <v>-5.0674999999999999</v>
      </c>
      <c r="I36" s="27">
        <f t="shared" si="19"/>
        <v>-5.1324999999999994</v>
      </c>
      <c r="J36" s="27">
        <f t="shared" si="20"/>
        <v>-5.1302469135802466</v>
      </c>
      <c r="K36" s="15">
        <f t="shared" si="21"/>
        <v>2.2530864197527478E-3</v>
      </c>
      <c r="L36" s="45">
        <f t="shared" si="22"/>
        <v>-6.2746913580246755E-2</v>
      </c>
      <c r="M36" s="16"/>
      <c r="N36" s="24">
        <f t="shared" si="24"/>
        <v>-0.96173334582650782</v>
      </c>
      <c r="O36" s="24">
        <f t="shared" si="8"/>
        <v>-4.4817</v>
      </c>
      <c r="P36" s="24"/>
      <c r="Q36" s="29"/>
      <c r="R36" s="11"/>
      <c r="T36" s="15">
        <f t="shared" si="5"/>
        <v>-140.02923768711381</v>
      </c>
      <c r="U36" s="15">
        <f t="shared" si="6"/>
        <v>-137.70915025707075</v>
      </c>
      <c r="V36" s="27">
        <f t="shared" si="23"/>
        <v>-2.9233333333333338</v>
      </c>
      <c r="W36" s="27">
        <f t="shared" si="9"/>
        <v>-3.7611111111111115</v>
      </c>
      <c r="X36" s="27">
        <f t="shared" si="16"/>
        <v>-4.6296779873565583</v>
      </c>
      <c r="Y36" s="15">
        <f t="shared" si="17"/>
        <v>-0.86856687624544682</v>
      </c>
      <c r="Z36" s="45">
        <f t="shared" si="18"/>
        <v>-1.7063446540232245</v>
      </c>
      <c r="AA36" s="16"/>
      <c r="AB36" s="24">
        <f t="shared" si="25"/>
        <v>-0.32924628895870078</v>
      </c>
      <c r="AC36" s="24">
        <f t="shared" si="13"/>
        <v>-3.39</v>
      </c>
      <c r="AD36" s="24"/>
      <c r="AE36" s="37"/>
      <c r="AF36" s="11"/>
    </row>
    <row r="37" spans="1:32" ht="12.75">
      <c r="A37" s="4">
        <v>-226.1</v>
      </c>
      <c r="B37" s="1">
        <v>-12.28</v>
      </c>
      <c r="C37" s="1">
        <v>-5.34</v>
      </c>
      <c r="F37" s="15">
        <f t="shared" si="2"/>
        <v>-200.35151090900897</v>
      </c>
      <c r="G37" s="15">
        <f t="shared" si="3"/>
        <v>-199.57814843232794</v>
      </c>
      <c r="H37" s="27">
        <f t="shared" si="14"/>
        <v>-5.84</v>
      </c>
      <c r="I37" s="27">
        <f t="shared" si="19"/>
        <v>-5.2058333333333335</v>
      </c>
      <c r="J37" s="27">
        <f t="shared" si="20"/>
        <v>-5.1759876543209877</v>
      </c>
      <c r="K37" s="15">
        <f t="shared" si="21"/>
        <v>2.9845679012345805E-2</v>
      </c>
      <c r="L37" s="45">
        <f t="shared" si="22"/>
        <v>0.66401234567901213</v>
      </c>
      <c r="M37" s="16"/>
      <c r="N37" s="24">
        <f t="shared" si="24"/>
        <v>-0.91284604600322372</v>
      </c>
      <c r="O37" s="24">
        <f t="shared" si="8"/>
        <v>-4.4817</v>
      </c>
      <c r="P37" s="24"/>
      <c r="Q37" s="29"/>
      <c r="R37" s="11"/>
      <c r="T37" s="15">
        <f t="shared" si="5"/>
        <v>-135.38906282702766</v>
      </c>
      <c r="U37" s="15">
        <f t="shared" si="6"/>
        <v>-133.0689753969846</v>
      </c>
      <c r="V37" s="27">
        <f t="shared" si="23"/>
        <v>-5.78</v>
      </c>
      <c r="W37" s="27">
        <f t="shared" si="9"/>
        <v>-5.2305050505050508</v>
      </c>
      <c r="X37" s="27">
        <f t="shared" si="16"/>
        <v>-4.7318076169861873</v>
      </c>
      <c r="Y37" s="15">
        <f t="shared" si="17"/>
        <v>0.49869743351886342</v>
      </c>
      <c r="Z37" s="45">
        <f t="shared" si="18"/>
        <v>1.0481923830138129</v>
      </c>
      <c r="AA37" s="16"/>
      <c r="AB37" s="24">
        <f t="shared" si="25"/>
        <v>0.354731104590225</v>
      </c>
      <c r="AC37" s="24">
        <f t="shared" si="13"/>
        <v>-3.39</v>
      </c>
      <c r="AD37" s="24"/>
      <c r="AE37" s="29"/>
      <c r="AF37" s="11"/>
    </row>
    <row r="38" spans="1:32" ht="12.75">
      <c r="A38" s="4">
        <v>-225.9</v>
      </c>
      <c r="B38" s="1">
        <v>-12.68</v>
      </c>
      <c r="C38" s="1">
        <v>-5.74</v>
      </c>
      <c r="F38" s="15">
        <f t="shared" si="2"/>
        <v>-198.80478595564691</v>
      </c>
      <c r="G38" s="15">
        <f t="shared" si="3"/>
        <v>-198.03142347896588</v>
      </c>
      <c r="H38" s="27">
        <f t="shared" si="14"/>
        <v>-4.71</v>
      </c>
      <c r="I38" s="27">
        <f t="shared" si="19"/>
        <v>-5.4807407407407416</v>
      </c>
      <c r="J38" s="27">
        <f t="shared" si="20"/>
        <v>-5.2227469135802478</v>
      </c>
      <c r="K38" s="15">
        <f t="shared" si="21"/>
        <v>0.25799382716049379</v>
      </c>
      <c r="L38" s="45">
        <f t="shared" si="22"/>
        <v>-0.51274691358024782</v>
      </c>
      <c r="M38" s="16"/>
      <c r="N38" s="24">
        <f t="shared" si="24"/>
        <v>-0.43682793610126858</v>
      </c>
      <c r="O38" s="24">
        <f t="shared" si="8"/>
        <v>-4.4817</v>
      </c>
      <c r="P38" s="24"/>
      <c r="Q38" s="29"/>
      <c r="R38" s="11"/>
      <c r="T38" s="15">
        <f t="shared" si="5"/>
        <v>-130.74888796694151</v>
      </c>
      <c r="U38" s="15">
        <f t="shared" si="6"/>
        <v>-128.42880053689845</v>
      </c>
      <c r="V38" s="27">
        <f t="shared" si="23"/>
        <v>-6.9881818181818174</v>
      </c>
      <c r="W38" s="27">
        <f t="shared" si="9"/>
        <v>-6.5933395176252318</v>
      </c>
      <c r="X38" s="27">
        <f t="shared" si="16"/>
        <v>-4.867072167250738</v>
      </c>
      <c r="Y38" s="15">
        <f t="shared" si="17"/>
        <v>1.7262673503744939</v>
      </c>
      <c r="Z38" s="45">
        <f t="shared" si="18"/>
        <v>2.1211096509310794</v>
      </c>
      <c r="AA38" s="16"/>
      <c r="AB38" s="24">
        <f t="shared" si="25"/>
        <v>0.87272587190429729</v>
      </c>
      <c r="AC38" s="24">
        <f t="shared" si="13"/>
        <v>-3.39</v>
      </c>
      <c r="AD38" s="24"/>
      <c r="AE38" s="24"/>
      <c r="AF38" s="11"/>
    </row>
    <row r="39" spans="1:32" ht="12.75">
      <c r="A39" s="4">
        <v>-225.8</v>
      </c>
      <c r="B39" s="1">
        <v>-12.47</v>
      </c>
      <c r="C39" s="1">
        <v>-5.3</v>
      </c>
      <c r="F39" s="15">
        <f t="shared" si="2"/>
        <v>-197.25806100228485</v>
      </c>
      <c r="G39" s="15">
        <f t="shared" si="3"/>
        <v>-196.48469852560382</v>
      </c>
      <c r="H39" s="27">
        <f t="shared" si="14"/>
        <v>-5.8922222222222222</v>
      </c>
      <c r="I39" s="27">
        <f t="shared" si="19"/>
        <v>-5.6407407407407417</v>
      </c>
      <c r="J39" s="27">
        <f t="shared" si="20"/>
        <v>-5.3058950617283962</v>
      </c>
      <c r="K39" s="15">
        <f t="shared" si="21"/>
        <v>0.33484567901234552</v>
      </c>
      <c r="L39" s="45">
        <f t="shared" si="22"/>
        <v>0.58632716049382605</v>
      </c>
      <c r="M39" s="16"/>
      <c r="N39" s="24">
        <f t="shared" si="24"/>
        <v>0.24358681990419401</v>
      </c>
      <c r="O39" s="24">
        <f t="shared" si="8"/>
        <v>-4.4817</v>
      </c>
      <c r="P39" s="24"/>
      <c r="Q39" s="29"/>
      <c r="R39" s="11"/>
      <c r="T39" s="15">
        <f t="shared" si="5"/>
        <v>-126.10871310685536</v>
      </c>
      <c r="U39" s="15">
        <f t="shared" si="6"/>
        <v>-123.7886256768123</v>
      </c>
      <c r="V39" s="27">
        <f t="shared" si="23"/>
        <v>-7.0118367346938761</v>
      </c>
      <c r="W39" s="27">
        <f t="shared" si="9"/>
        <v>-6.6915339620696761</v>
      </c>
      <c r="X39" s="27">
        <f t="shared" si="16"/>
        <v>-5.1724795746581451</v>
      </c>
      <c r="Y39" s="15">
        <f t="shared" si="17"/>
        <v>1.519054387411531</v>
      </c>
      <c r="Z39" s="45">
        <f t="shared" si="18"/>
        <v>1.839357160035731</v>
      </c>
      <c r="AA39" s="16"/>
      <c r="AB39" s="24">
        <f t="shared" si="25"/>
        <v>0.98236250448667717</v>
      </c>
      <c r="AC39" s="24">
        <f t="shared" si="13"/>
        <v>-3.39</v>
      </c>
      <c r="AD39" s="24"/>
      <c r="AE39" s="24"/>
      <c r="AF39" s="11"/>
    </row>
    <row r="40" spans="1:32" ht="12.75">
      <c r="A40" s="4">
        <v>-225.7</v>
      </c>
      <c r="B40" s="1">
        <v>-12.16</v>
      </c>
      <c r="C40" s="1">
        <v>-5.67</v>
      </c>
      <c r="F40" s="15">
        <f t="shared" si="2"/>
        <v>-195.71133604892279</v>
      </c>
      <c r="G40" s="15">
        <f t="shared" si="3"/>
        <v>-194.93797357224176</v>
      </c>
      <c r="H40" s="27">
        <f t="shared" si="14"/>
        <v>-6.32</v>
      </c>
      <c r="I40" s="27">
        <f t="shared" si="19"/>
        <v>-5.7790740740740745</v>
      </c>
      <c r="J40" s="27">
        <f t="shared" si="20"/>
        <v>-5.2558950617283955</v>
      </c>
      <c r="K40" s="15">
        <f t="shared" si="21"/>
        <v>0.52317901234567898</v>
      </c>
      <c r="L40" s="45">
        <f t="shared" si="22"/>
        <v>1.0641049382716048</v>
      </c>
      <c r="M40" s="16"/>
      <c r="N40" s="24">
        <f t="shared" si="24"/>
        <v>0.81002459571053098</v>
      </c>
      <c r="O40" s="24">
        <f t="shared" si="8"/>
        <v>-4.4817</v>
      </c>
      <c r="P40" s="24"/>
      <c r="Q40" s="29"/>
      <c r="R40" s="11"/>
      <c r="T40" s="15">
        <f t="shared" si="5"/>
        <v>-121.46853824676921</v>
      </c>
      <c r="U40" s="15">
        <f t="shared" si="6"/>
        <v>-119.14845081672615</v>
      </c>
      <c r="V40" s="27">
        <f t="shared" si="23"/>
        <v>-6.0745833333333321</v>
      </c>
      <c r="W40" s="27">
        <f t="shared" si="9"/>
        <v>-5.7843622448979586</v>
      </c>
      <c r="X40" s="27">
        <f t="shared" si="16"/>
        <v>-5.5166462413248123</v>
      </c>
      <c r="Y40" s="15">
        <f t="shared" si="17"/>
        <v>0.26771600357314629</v>
      </c>
      <c r="Z40" s="45">
        <f t="shared" si="18"/>
        <v>0.55793709200851982</v>
      </c>
      <c r="AA40" s="16"/>
      <c r="AB40" s="24">
        <f t="shared" si="25"/>
        <v>0.63234080347662791</v>
      </c>
      <c r="AC40" s="24">
        <f t="shared" si="13"/>
        <v>-3.39</v>
      </c>
      <c r="AD40" s="24"/>
      <c r="AE40" s="24"/>
      <c r="AF40" s="11"/>
    </row>
    <row r="41" spans="1:32" ht="12.75">
      <c r="A41" s="4">
        <v>-225.5</v>
      </c>
      <c r="B41" s="1">
        <v>-12.11</v>
      </c>
      <c r="C41" s="1">
        <v>-5.63</v>
      </c>
      <c r="F41" s="15">
        <f t="shared" si="2"/>
        <v>-194.16461109556073</v>
      </c>
      <c r="G41" s="15">
        <f t="shared" si="3"/>
        <v>-193.3912486188797</v>
      </c>
      <c r="H41" s="27">
        <f t="shared" si="14"/>
        <v>-5.125</v>
      </c>
      <c r="I41" s="27">
        <f t="shared" si="19"/>
        <v>-5.4861111111111107</v>
      </c>
      <c r="J41" s="27">
        <f t="shared" si="20"/>
        <v>-5.0478395061728394</v>
      </c>
      <c r="K41" s="15">
        <f t="shared" si="21"/>
        <v>0.43827160493827133</v>
      </c>
      <c r="L41" s="45">
        <f t="shared" si="22"/>
        <v>7.7160493827160614E-2</v>
      </c>
      <c r="M41" s="16"/>
      <c r="N41" s="24">
        <f t="shared" si="24"/>
        <v>0.99744286076330402</v>
      </c>
      <c r="O41" s="24">
        <f t="shared" si="8"/>
        <v>-4.4817</v>
      </c>
      <c r="P41" s="24"/>
      <c r="Q41" s="29"/>
      <c r="R41" s="11"/>
      <c r="T41" s="15">
        <f t="shared" si="5"/>
        <v>-116.82836338668307</v>
      </c>
      <c r="U41" s="15">
        <f t="shared" si="6"/>
        <v>-114.50827595664001</v>
      </c>
      <c r="V41" s="27">
        <f t="shared" si="23"/>
        <v>-4.2666666666666666</v>
      </c>
      <c r="W41" s="27">
        <f t="shared" si="9"/>
        <v>-5.1473214285714279</v>
      </c>
      <c r="X41" s="27">
        <f t="shared" si="16"/>
        <v>-5.7451647598433304</v>
      </c>
      <c r="Y41" s="15">
        <f t="shared" si="17"/>
        <v>-0.59784333127190248</v>
      </c>
      <c r="Z41" s="45">
        <f t="shared" si="18"/>
        <v>-1.4784980931766638</v>
      </c>
      <c r="AA41" s="16"/>
      <c r="AB41" s="24">
        <f t="shared" si="25"/>
        <v>-1.3560187165360818E-2</v>
      </c>
      <c r="AC41" s="24">
        <f t="shared" si="13"/>
        <v>-3.39</v>
      </c>
      <c r="AD41" s="24"/>
      <c r="AE41" s="24"/>
      <c r="AF41" s="11"/>
    </row>
    <row r="42" spans="1:32" ht="12.75">
      <c r="A42" s="4">
        <v>-225.4</v>
      </c>
      <c r="B42" s="1">
        <v>-11.73</v>
      </c>
      <c r="C42" s="1">
        <v>-5.25</v>
      </c>
      <c r="F42" s="15">
        <f t="shared" si="2"/>
        <v>-192.61788614219867</v>
      </c>
      <c r="G42" s="15">
        <f t="shared" si="3"/>
        <v>-191.84452366551764</v>
      </c>
      <c r="H42" s="27">
        <f t="shared" si="14"/>
        <v>-5.0133333333333328</v>
      </c>
      <c r="I42" s="27">
        <f t="shared" si="19"/>
        <v>-5.1444444444444439</v>
      </c>
      <c r="J42" s="27">
        <f t="shared" si="20"/>
        <v>-4.7485802469135798</v>
      </c>
      <c r="K42" s="15">
        <f t="shared" si="21"/>
        <v>0.3958641975308641</v>
      </c>
      <c r="L42" s="45">
        <f t="shared" si="22"/>
        <v>0.26475308641975293</v>
      </c>
      <c r="M42" s="16"/>
      <c r="N42" s="24">
        <f t="shared" si="24"/>
        <v>0.71814652592231276</v>
      </c>
      <c r="O42" s="24">
        <f t="shared" si="8"/>
        <v>-4.4817</v>
      </c>
      <c r="P42" s="24"/>
      <c r="Q42" s="24"/>
      <c r="R42" s="11"/>
      <c r="T42" s="15">
        <f t="shared" si="5"/>
        <v>-112.18818852659692</v>
      </c>
      <c r="U42" s="15">
        <f t="shared" si="6"/>
        <v>-109.86810109655386</v>
      </c>
      <c r="V42" s="27">
        <f t="shared" si="23"/>
        <v>-5.1007142857142851</v>
      </c>
      <c r="W42" s="27">
        <f t="shared" si="9"/>
        <v>-5.0647936507936508</v>
      </c>
      <c r="X42" s="27">
        <f t="shared" si="16"/>
        <v>-5.6049627396413104</v>
      </c>
      <c r="Y42" s="15">
        <f t="shared" si="17"/>
        <v>-0.54016908884765957</v>
      </c>
      <c r="Z42" s="45">
        <f t="shared" si="18"/>
        <v>-0.50424845392702533</v>
      </c>
      <c r="AA42" s="16"/>
      <c r="AB42" s="24">
        <f t="shared" si="25"/>
        <v>-0.65311621552798238</v>
      </c>
      <c r="AC42" s="24">
        <f t="shared" si="13"/>
        <v>-3.39</v>
      </c>
      <c r="AD42" s="24"/>
      <c r="AE42" s="24"/>
      <c r="AF42" s="11"/>
    </row>
    <row r="43" spans="1:32" ht="12.75">
      <c r="A43" s="4">
        <v>-225.3</v>
      </c>
      <c r="B43" s="1">
        <v>-11.76</v>
      </c>
      <c r="C43" s="1">
        <v>-5.3</v>
      </c>
      <c r="F43" s="15">
        <f t="shared" si="2"/>
        <v>-191.07116118883661</v>
      </c>
      <c r="G43" s="15">
        <f t="shared" si="3"/>
        <v>-190.29779871215558</v>
      </c>
      <c r="H43" s="27">
        <f t="shared" si="14"/>
        <v>-5.2949999999999999</v>
      </c>
      <c r="I43" s="27">
        <f t="shared" si="19"/>
        <v>-4.7827777777777785</v>
      </c>
      <c r="J43" s="27">
        <f t="shared" si="20"/>
        <v>-4.5633950617283956</v>
      </c>
      <c r="K43" s="15">
        <f t="shared" si="21"/>
        <v>0.21938271604938286</v>
      </c>
      <c r="L43" s="45">
        <f t="shared" si="22"/>
        <v>0.73160493827160433</v>
      </c>
      <c r="M43" s="16"/>
      <c r="N43" s="24">
        <f t="shared" si="24"/>
        <v>0.10282145029265624</v>
      </c>
      <c r="O43" s="24">
        <f t="shared" si="8"/>
        <v>-4.4817</v>
      </c>
      <c r="P43" s="24"/>
      <c r="Q43" s="24"/>
      <c r="R43" s="11"/>
      <c r="T43" s="15">
        <f t="shared" si="5"/>
        <v>-107.54801366651077</v>
      </c>
      <c r="U43" s="15">
        <f t="shared" si="6"/>
        <v>-105.22792623646771</v>
      </c>
      <c r="V43" s="27">
        <f t="shared" si="23"/>
        <v>-5.827</v>
      </c>
      <c r="W43" s="27">
        <f t="shared" si="9"/>
        <v>-5.5350714285714275</v>
      </c>
      <c r="X43" s="27">
        <f t="shared" si="16"/>
        <v>-5.4657203153988867</v>
      </c>
      <c r="Y43" s="15">
        <f t="shared" si="17"/>
        <v>6.9351113172540835E-2</v>
      </c>
      <c r="Z43" s="45">
        <f t="shared" si="18"/>
        <v>0.36127968460111326</v>
      </c>
      <c r="AA43" s="16"/>
      <c r="AB43" s="24">
        <f t="shared" si="25"/>
        <v>-0.98707190806685163</v>
      </c>
      <c r="AC43" s="24">
        <f t="shared" si="13"/>
        <v>-3.39</v>
      </c>
      <c r="AD43" s="24"/>
      <c r="AE43" s="24"/>
      <c r="AF43" s="11"/>
    </row>
    <row r="44" spans="1:32" ht="12.75">
      <c r="A44" s="4">
        <v>-225.1</v>
      </c>
      <c r="B44" s="1">
        <v>-11.13</v>
      </c>
      <c r="C44" s="1">
        <v>-5.56</v>
      </c>
      <c r="F44" s="15">
        <f t="shared" si="2"/>
        <v>-189.52443623547455</v>
      </c>
      <c r="G44" s="15">
        <f t="shared" si="3"/>
        <v>-188.75107375879352</v>
      </c>
      <c r="H44" s="27">
        <f t="shared" si="14"/>
        <v>-4.0400000000000009</v>
      </c>
      <c r="I44" s="27">
        <f t="shared" si="19"/>
        <v>-4.1766666666666667</v>
      </c>
      <c r="J44" s="27">
        <f t="shared" si="20"/>
        <v>-4.3294444444444444</v>
      </c>
      <c r="K44" s="15">
        <f t="shared" si="21"/>
        <v>-0.15277777777777768</v>
      </c>
      <c r="L44" s="45">
        <f t="shared" si="22"/>
        <v>-0.2894444444444435</v>
      </c>
      <c r="M44" s="16"/>
      <c r="N44" s="24">
        <f t="shared" si="24"/>
        <v>-0.56061492466205565</v>
      </c>
      <c r="O44" s="24">
        <f t="shared" si="8"/>
        <v>-4.4817</v>
      </c>
      <c r="P44" s="24"/>
      <c r="Q44" s="24"/>
      <c r="R44" s="11"/>
      <c r="T44" s="15">
        <f t="shared" si="5"/>
        <v>-102.90783880642462</v>
      </c>
      <c r="U44" s="15">
        <f t="shared" si="6"/>
        <v>-100.58775137638156</v>
      </c>
      <c r="V44" s="27">
        <f t="shared" si="23"/>
        <v>-5.6774999999999993</v>
      </c>
      <c r="W44" s="27">
        <f t="shared" si="9"/>
        <v>-5.4948333333333332</v>
      </c>
      <c r="X44" s="27">
        <f t="shared" si="16"/>
        <v>-5.3312199374699363</v>
      </c>
      <c r="Y44" s="15">
        <f t="shared" si="17"/>
        <v>0.16361339586339696</v>
      </c>
      <c r="Z44" s="45">
        <f t="shared" si="18"/>
        <v>0.34628006253006305</v>
      </c>
      <c r="AA44" s="16"/>
      <c r="AB44" s="24">
        <f t="shared" si="25"/>
        <v>-0.85916568473893562</v>
      </c>
      <c r="AC44" s="24">
        <f t="shared" si="13"/>
        <v>-3.39</v>
      </c>
      <c r="AD44" s="24"/>
      <c r="AE44" s="24"/>
      <c r="AF44" s="11"/>
    </row>
    <row r="45" spans="1:32" ht="12.75">
      <c r="A45" s="4">
        <v>-225</v>
      </c>
      <c r="B45" s="1">
        <v>-11.36</v>
      </c>
      <c r="C45" s="1">
        <v>-5.3</v>
      </c>
      <c r="F45" s="15">
        <f t="shared" si="2"/>
        <v>-187.97771128211249</v>
      </c>
      <c r="G45" s="15">
        <f t="shared" si="3"/>
        <v>-187.20434880543147</v>
      </c>
      <c r="H45" s="27">
        <f t="shared" si="14"/>
        <v>-3.1950000000000003</v>
      </c>
      <c r="I45" s="27">
        <f t="shared" si="19"/>
        <v>-3.4605555555555561</v>
      </c>
      <c r="J45" s="27">
        <f t="shared" si="20"/>
        <v>-4.1949999999999994</v>
      </c>
      <c r="K45" s="15">
        <f t="shared" si="21"/>
        <v>-0.73444444444444335</v>
      </c>
      <c r="L45" s="45">
        <f t="shared" si="22"/>
        <v>-0.99999999999999911</v>
      </c>
      <c r="M45" s="16"/>
      <c r="N45" s="24">
        <f t="shared" si="24"/>
        <v>-0.96173334582652137</v>
      </c>
      <c r="O45" s="24">
        <f t="shared" si="8"/>
        <v>-4.4817</v>
      </c>
      <c r="P45" s="24"/>
      <c r="Q45" s="24"/>
      <c r="R45" s="11"/>
      <c r="T45" s="15">
        <f t="shared" si="5"/>
        <v>-98.267663946338473</v>
      </c>
      <c r="U45" s="15">
        <f t="shared" si="6"/>
        <v>-95.947576516295413</v>
      </c>
      <c r="V45" s="27">
        <f t="shared" si="23"/>
        <v>-4.9800000000000004</v>
      </c>
      <c r="W45" s="27">
        <f t="shared" si="9"/>
        <v>-5.0585606060606061</v>
      </c>
      <c r="X45" s="27">
        <f t="shared" si="16"/>
        <v>-5.2425625300625303</v>
      </c>
      <c r="Y45" s="15">
        <f t="shared" si="17"/>
        <v>-0.18400192400192417</v>
      </c>
      <c r="Z45" s="45">
        <f t="shared" si="18"/>
        <v>-0.26256253006252983</v>
      </c>
      <c r="AA45" s="16"/>
      <c r="AB45" s="24">
        <f t="shared" si="25"/>
        <v>-0.32924628895869429</v>
      </c>
      <c r="AC45" s="24">
        <f t="shared" si="13"/>
        <v>-3.39</v>
      </c>
      <c r="AD45" s="24"/>
      <c r="AE45" s="24"/>
      <c r="AF45" s="11"/>
    </row>
    <row r="46" spans="1:32" ht="12.75">
      <c r="A46" s="4">
        <v>-224.9</v>
      </c>
      <c r="B46" s="1">
        <v>-11.14</v>
      </c>
      <c r="C46" s="1">
        <v>-5.32</v>
      </c>
      <c r="F46" s="15">
        <f t="shared" si="2"/>
        <v>-186.43098632875044</v>
      </c>
      <c r="G46" s="15">
        <f t="shared" si="3"/>
        <v>-185.65762385206941</v>
      </c>
      <c r="H46" s="27">
        <f t="shared" si="14"/>
        <v>-3.1466666666666665</v>
      </c>
      <c r="I46" s="27">
        <f t="shared" si="19"/>
        <v>-3.1283333333333334</v>
      </c>
      <c r="J46" s="27">
        <f t="shared" si="20"/>
        <v>-4.1774074074074079</v>
      </c>
      <c r="K46" s="15">
        <f t="shared" si="21"/>
        <v>-1.0490740740740745</v>
      </c>
      <c r="L46" s="45">
        <f t="shared" si="22"/>
        <v>-1.0307407407407414</v>
      </c>
      <c r="M46" s="16"/>
      <c r="N46" s="24">
        <f t="shared" si="24"/>
        <v>-0.91284604600319186</v>
      </c>
      <c r="O46" s="24">
        <f t="shared" si="8"/>
        <v>-4.4817</v>
      </c>
      <c r="P46" s="24"/>
      <c r="Q46" s="24"/>
      <c r="R46" s="11"/>
      <c r="T46" s="15">
        <f t="shared" si="5"/>
        <v>-93.627489086252325</v>
      </c>
      <c r="U46" s="15">
        <f t="shared" si="6"/>
        <v>-91.307401656209265</v>
      </c>
      <c r="V46" s="27">
        <f t="shared" si="23"/>
        <v>-4.5181818181818185</v>
      </c>
      <c r="W46" s="27">
        <f t="shared" si="9"/>
        <v>-5.0777272727272731</v>
      </c>
      <c r="X46" s="27">
        <f t="shared" si="16"/>
        <v>-5.2977867016024902</v>
      </c>
      <c r="Y46" s="15">
        <f t="shared" si="17"/>
        <v>-0.22005942887521712</v>
      </c>
      <c r="Z46" s="45">
        <f t="shared" si="18"/>
        <v>-0.77960488342067169</v>
      </c>
      <c r="AA46" s="16"/>
      <c r="AB46" s="24">
        <f t="shared" si="25"/>
        <v>0.35473110459022811</v>
      </c>
      <c r="AC46" s="24">
        <f t="shared" si="13"/>
        <v>-3.39</v>
      </c>
      <c r="AD46" s="24"/>
      <c r="AE46" s="24"/>
      <c r="AF46" s="11"/>
    </row>
    <row r="47" spans="1:32" ht="12.75">
      <c r="A47" s="4">
        <v>-224.8</v>
      </c>
      <c r="B47" s="1">
        <v>-11.3</v>
      </c>
      <c r="C47" s="1">
        <v>-4.96</v>
      </c>
      <c r="F47" s="15">
        <f t="shared" si="2"/>
        <v>-184.88426137538838</v>
      </c>
      <c r="G47" s="15">
        <f t="shared" si="3"/>
        <v>-184.11089889870735</v>
      </c>
      <c r="H47" s="27">
        <f t="shared" si="14"/>
        <v>-3.043333333333333</v>
      </c>
      <c r="I47" s="27">
        <f t="shared" si="19"/>
        <v>-3.3255555555555554</v>
      </c>
      <c r="J47" s="27">
        <f t="shared" si="20"/>
        <v>-4.2140740740740732</v>
      </c>
      <c r="K47" s="15">
        <f t="shared" si="21"/>
        <v>-0.88851851851851782</v>
      </c>
      <c r="L47" s="45">
        <f t="shared" si="22"/>
        <v>-1.1707407407407402</v>
      </c>
      <c r="M47" s="16"/>
      <c r="N47" s="24">
        <f t="shared" si="24"/>
        <v>-0.43682793610122406</v>
      </c>
      <c r="O47" s="24">
        <f t="shared" si="8"/>
        <v>-4.4817</v>
      </c>
      <c r="P47" s="24"/>
      <c r="Q47" s="24"/>
      <c r="R47" s="11"/>
      <c r="T47" s="15">
        <f t="shared" si="5"/>
        <v>-88.987314226166177</v>
      </c>
      <c r="U47" s="15">
        <f t="shared" si="6"/>
        <v>-86.667226796123117</v>
      </c>
      <c r="V47" s="27">
        <f t="shared" si="23"/>
        <v>-5.7350000000000003</v>
      </c>
      <c r="W47" s="27">
        <f t="shared" si="9"/>
        <v>-5.3515050505050512</v>
      </c>
      <c r="X47" s="27">
        <f t="shared" si="16"/>
        <v>-5.2162073365231256</v>
      </c>
      <c r="Y47" s="15">
        <f t="shared" si="17"/>
        <v>0.13529771398192558</v>
      </c>
      <c r="Z47" s="45">
        <f t="shared" si="18"/>
        <v>0.51879266347687469</v>
      </c>
      <c r="AA47" s="16"/>
      <c r="AB47" s="24">
        <f t="shared" si="25"/>
        <v>0.87272587190429896</v>
      </c>
      <c r="AC47" s="24">
        <f t="shared" si="13"/>
        <v>-3.39</v>
      </c>
      <c r="AD47" s="24"/>
      <c r="AE47" s="24"/>
      <c r="AF47" s="11"/>
    </row>
    <row r="48" spans="1:32" ht="12.75">
      <c r="A48" s="4">
        <v>-224.7</v>
      </c>
      <c r="B48" s="1">
        <v>-10.9</v>
      </c>
      <c r="C48" s="1">
        <v>-5.2</v>
      </c>
      <c r="F48" s="15">
        <f t="shared" si="2"/>
        <v>-183.33753642202632</v>
      </c>
      <c r="G48" s="15">
        <f t="shared" si="3"/>
        <v>-182.56417394534529</v>
      </c>
      <c r="H48" s="27">
        <f t="shared" si="14"/>
        <v>-3.7866666666666666</v>
      </c>
      <c r="I48" s="27">
        <f t="shared" si="19"/>
        <v>-3.9800000000000004</v>
      </c>
      <c r="J48" s="27">
        <f t="shared" si="20"/>
        <v>-4.2008888888888887</v>
      </c>
      <c r="K48" s="15">
        <f t="shared" si="21"/>
        <v>-0.22088888888888825</v>
      </c>
      <c r="L48" s="45">
        <f t="shared" si="22"/>
        <v>-0.41422222222222205</v>
      </c>
      <c r="M48" s="16"/>
      <c r="N48" s="24">
        <f t="shared" si="24"/>
        <v>0.24358681990424202</v>
      </c>
      <c r="O48" s="24">
        <f t="shared" si="8"/>
        <v>-4.4817</v>
      </c>
      <c r="P48" s="24"/>
      <c r="Q48" s="24"/>
      <c r="R48" s="11"/>
      <c r="T48" s="15">
        <f t="shared" si="5"/>
        <v>-84.347139366080029</v>
      </c>
      <c r="U48" s="15">
        <f t="shared" si="6"/>
        <v>-82.027051936036969</v>
      </c>
      <c r="V48" s="27">
        <f t="shared" si="23"/>
        <v>-5.8013333333333339</v>
      </c>
      <c r="W48" s="27">
        <f t="shared" si="9"/>
        <v>-5.6043333333333338</v>
      </c>
      <c r="X48" s="27">
        <f t="shared" si="16"/>
        <v>-5.0446888180046079</v>
      </c>
      <c r="Y48" s="15">
        <f t="shared" si="17"/>
        <v>0.55964451532872594</v>
      </c>
      <c r="Z48" s="45">
        <f t="shared" si="18"/>
        <v>0.75664451532872601</v>
      </c>
      <c r="AA48" s="16"/>
      <c r="AB48" s="24">
        <f t="shared" si="25"/>
        <v>0.98236250448667561</v>
      </c>
      <c r="AC48" s="24">
        <f t="shared" si="13"/>
        <v>-3.39</v>
      </c>
      <c r="AD48" s="24"/>
      <c r="AE48" s="24"/>
      <c r="AF48" s="11"/>
    </row>
    <row r="49" spans="1:32" ht="12.75">
      <c r="A49" s="4">
        <v>-224.6</v>
      </c>
      <c r="B49" s="1">
        <v>-11.59</v>
      </c>
      <c r="C49" s="1">
        <v>-5.15</v>
      </c>
      <c r="F49" s="15">
        <f t="shared" si="2"/>
        <v>-181.79081146866426</v>
      </c>
      <c r="G49" s="15">
        <f t="shared" si="3"/>
        <v>-181.01744899198323</v>
      </c>
      <c r="H49" s="27">
        <f t="shared" si="14"/>
        <v>-5.1100000000000003</v>
      </c>
      <c r="I49" s="27">
        <f t="shared" si="19"/>
        <v>-4.6211111111111114</v>
      </c>
      <c r="J49" s="27">
        <f t="shared" si="20"/>
        <v>-4.3085925925925928</v>
      </c>
      <c r="K49" s="15">
        <f t="shared" si="21"/>
        <v>0.31251851851851864</v>
      </c>
      <c r="L49" s="45">
        <f t="shared" si="22"/>
        <v>0.80140740740740757</v>
      </c>
      <c r="M49" s="16"/>
      <c r="N49" s="24">
        <f t="shared" si="24"/>
        <v>0.8100245957105684</v>
      </c>
      <c r="O49" s="24">
        <f t="shared" si="8"/>
        <v>-4.4817</v>
      </c>
      <c r="P49" s="24"/>
      <c r="Q49" s="24"/>
      <c r="R49" s="11"/>
      <c r="T49" s="15">
        <f t="shared" si="5"/>
        <v>-79.706964505993881</v>
      </c>
      <c r="U49" s="15">
        <f t="shared" si="6"/>
        <v>-77.386877075950821</v>
      </c>
      <c r="V49" s="27">
        <f t="shared" si="23"/>
        <v>-5.2766666666666664</v>
      </c>
      <c r="W49" s="27">
        <f t="shared" si="9"/>
        <v>-5.2805614035087709</v>
      </c>
      <c r="X49" s="27">
        <f t="shared" si="16"/>
        <v>-4.8850900525725081</v>
      </c>
      <c r="Y49" s="15">
        <f t="shared" si="17"/>
        <v>0.39547135093626284</v>
      </c>
      <c r="Z49" s="45">
        <f t="shared" si="18"/>
        <v>0.39157661409415834</v>
      </c>
      <c r="AA49" s="16"/>
      <c r="AB49" s="24">
        <f t="shared" si="25"/>
        <v>0.63234080347662114</v>
      </c>
      <c r="AC49" s="24">
        <f t="shared" si="13"/>
        <v>-3.39</v>
      </c>
      <c r="AD49" s="24"/>
      <c r="AE49" s="24"/>
      <c r="AF49" s="11"/>
    </row>
    <row r="50" spans="1:32" ht="12.75">
      <c r="A50" s="4">
        <v>-224.5</v>
      </c>
      <c r="B50" s="1">
        <v>-11.75</v>
      </c>
      <c r="C50" s="1">
        <v>-5.2</v>
      </c>
      <c r="F50" s="15">
        <f t="shared" si="2"/>
        <v>-180.2440865153022</v>
      </c>
      <c r="G50" s="15">
        <f t="shared" si="3"/>
        <v>-179.47072403862117</v>
      </c>
      <c r="H50" s="27">
        <f t="shared" si="14"/>
        <v>-4.9666666666666668</v>
      </c>
      <c r="I50" s="27">
        <f t="shared" si="19"/>
        <v>-5.1400000000000006</v>
      </c>
      <c r="J50" s="27">
        <f t="shared" si="20"/>
        <v>-4.4916296296296307</v>
      </c>
      <c r="K50" s="15">
        <f t="shared" si="21"/>
        <v>0.64837037037036982</v>
      </c>
      <c r="L50" s="45">
        <f t="shared" si="22"/>
        <v>0.47503703703703604</v>
      </c>
      <c r="M50" s="16"/>
      <c r="N50" s="24">
        <f t="shared" si="24"/>
        <v>0.99744286076330047</v>
      </c>
      <c r="O50" s="24">
        <f t="shared" si="8"/>
        <v>-4.4817</v>
      </c>
      <c r="P50" s="24"/>
      <c r="Q50" s="24"/>
      <c r="R50" s="11"/>
      <c r="T50" s="15">
        <f t="shared" si="5"/>
        <v>-75.066789645907733</v>
      </c>
      <c r="U50" s="15">
        <f t="shared" si="6"/>
        <v>-72.746702215864673</v>
      </c>
      <c r="V50" s="27">
        <f t="shared" si="23"/>
        <v>-4.7636842105263142</v>
      </c>
      <c r="W50" s="27">
        <f t="shared" si="9"/>
        <v>-4.8022836257309942</v>
      </c>
      <c r="X50" s="27">
        <f t="shared" si="16"/>
        <v>-4.8321270896095463</v>
      </c>
      <c r="Y50" s="15">
        <f t="shared" si="17"/>
        <v>-2.9843463878552079E-2</v>
      </c>
      <c r="Z50" s="45">
        <f t="shared" si="18"/>
        <v>-6.84428790832321E-2</v>
      </c>
      <c r="AA50" s="16"/>
      <c r="AB50" s="24">
        <f t="shared" si="25"/>
        <v>-1.3560187165365903E-2</v>
      </c>
      <c r="AC50" s="24">
        <f t="shared" si="13"/>
        <v>-3.39</v>
      </c>
      <c r="AD50" s="24"/>
      <c r="AE50" s="24"/>
      <c r="AF50" s="11"/>
    </row>
    <row r="51" spans="1:32" ht="12.75">
      <c r="A51" s="4">
        <v>-224.4</v>
      </c>
      <c r="B51" s="1">
        <v>-11.75</v>
      </c>
      <c r="C51" s="1">
        <v>-5.16</v>
      </c>
      <c r="F51" s="15">
        <f t="shared" si="2"/>
        <v>-178.69736156194014</v>
      </c>
      <c r="G51" s="15">
        <f t="shared" si="3"/>
        <v>-177.92399908525911</v>
      </c>
      <c r="H51" s="27">
        <f t="shared" si="14"/>
        <v>-5.3433333333333337</v>
      </c>
      <c r="I51" s="27">
        <f t="shared" si="19"/>
        <v>-5.1621111111111118</v>
      </c>
      <c r="J51" s="27">
        <f t="shared" si="20"/>
        <v>-4.6614814814814816</v>
      </c>
      <c r="K51" s="15">
        <f t="shared" si="21"/>
        <v>0.5006296296296302</v>
      </c>
      <c r="L51" s="45">
        <f t="shared" si="22"/>
        <v>0.68185185185185215</v>
      </c>
      <c r="M51" s="16"/>
      <c r="N51" s="24">
        <f t="shared" si="24"/>
        <v>0.71814652592226846</v>
      </c>
      <c r="O51" s="24">
        <f t="shared" si="8"/>
        <v>-4.4817</v>
      </c>
      <c r="P51" s="24"/>
      <c r="Q51" s="24"/>
      <c r="R51" s="11"/>
      <c r="T51" s="15">
        <f t="shared" si="5"/>
        <v>-70.426614785821585</v>
      </c>
      <c r="U51" s="15">
        <f t="shared" si="6"/>
        <v>-68.106527355778525</v>
      </c>
      <c r="V51" s="27">
        <f t="shared" si="23"/>
        <v>-4.3665000000000012</v>
      </c>
      <c r="W51" s="27">
        <f t="shared" si="9"/>
        <v>-4.4711725146198829</v>
      </c>
      <c r="X51" s="27">
        <f t="shared" si="16"/>
        <v>-4.7467735542560101</v>
      </c>
      <c r="Y51" s="15">
        <f t="shared" si="17"/>
        <v>-0.27560103963612725</v>
      </c>
      <c r="Z51" s="45">
        <f t="shared" si="18"/>
        <v>-0.38027355425600895</v>
      </c>
      <c r="AA51" s="16"/>
      <c r="AB51" s="24">
        <f t="shared" si="25"/>
        <v>-0.65311621552798482</v>
      </c>
      <c r="AC51" s="24">
        <f t="shared" si="13"/>
        <v>-3.39</v>
      </c>
      <c r="AD51" s="24"/>
      <c r="AE51" s="24"/>
      <c r="AF51" s="11"/>
    </row>
    <row r="52" spans="1:32" ht="12.75">
      <c r="A52" s="4">
        <v>-224.3</v>
      </c>
      <c r="B52" s="1">
        <v>-11.57</v>
      </c>
      <c r="C52" s="1">
        <v>-4.57</v>
      </c>
      <c r="E52" t="s">
        <v>97</v>
      </c>
      <c r="F52" s="15">
        <f t="shared" si="2"/>
        <v>-177.15063660857808</v>
      </c>
      <c r="G52" s="15">
        <f t="shared" si="3"/>
        <v>-176.37727413189705</v>
      </c>
      <c r="H52" s="27">
        <f>H51+(0.1*1.67)</f>
        <v>-5.1763333333333339</v>
      </c>
      <c r="I52" s="27">
        <f t="shared" si="19"/>
        <v>-5.1763333333333339</v>
      </c>
      <c r="J52" s="27">
        <f t="shared" si="20"/>
        <v>-4.8242592592592599</v>
      </c>
      <c r="K52" s="15">
        <f t="shared" si="21"/>
        <v>0.35207407407407398</v>
      </c>
      <c r="L52" s="45">
        <f t="shared" si="22"/>
        <v>0.35207407407407398</v>
      </c>
      <c r="M52" s="16"/>
      <c r="N52" s="24">
        <f t="shared" si="24"/>
        <v>0.102821450292607</v>
      </c>
      <c r="O52" s="24">
        <f t="shared" si="8"/>
        <v>-4.4817</v>
      </c>
      <c r="P52" s="24"/>
      <c r="Q52" s="24"/>
      <c r="R52" s="11"/>
      <c r="T52" s="15">
        <f t="shared" si="5"/>
        <v>-65.786439925735436</v>
      </c>
      <c r="U52" s="15">
        <f t="shared" si="6"/>
        <v>-63.466352495692377</v>
      </c>
      <c r="V52" s="27">
        <f t="shared" si="23"/>
        <v>-4.2833333333333332</v>
      </c>
      <c r="W52" s="27">
        <f t="shared" si="9"/>
        <v>-4.296981481481482</v>
      </c>
      <c r="X52" s="27">
        <f t="shared" si="16"/>
        <v>-4.5721439246263804</v>
      </c>
      <c r="Y52" s="15">
        <f t="shared" si="17"/>
        <v>-0.27516244314489846</v>
      </c>
      <c r="Z52" s="45">
        <f t="shared" si="18"/>
        <v>-0.2888105912930472</v>
      </c>
      <c r="AA52" s="16"/>
      <c r="AB52" s="24">
        <f t="shared" si="25"/>
        <v>-0.98707190806685219</v>
      </c>
      <c r="AC52" s="24">
        <f t="shared" si="13"/>
        <v>-3.39</v>
      </c>
      <c r="AD52" s="24"/>
      <c r="AE52" s="24"/>
      <c r="AF52" s="11"/>
    </row>
    <row r="53" spans="1:32" ht="12.75">
      <c r="A53" s="4">
        <v>-224.2</v>
      </c>
      <c r="B53" s="1">
        <v>-11.56</v>
      </c>
      <c r="C53" s="1">
        <v>-4.75</v>
      </c>
      <c r="E53" t="s">
        <v>97</v>
      </c>
      <c r="F53" s="15">
        <f t="shared" si="2"/>
        <v>-175.60391165521602</v>
      </c>
      <c r="G53" s="15">
        <f t="shared" si="3"/>
        <v>-174.83054917853499</v>
      </c>
      <c r="H53" s="27">
        <f t="shared" ref="H53:H60" si="26">H52+(0.1*1.67)</f>
        <v>-5.0093333333333341</v>
      </c>
      <c r="I53" s="27">
        <f t="shared" si="19"/>
        <v>-5.0093333333333341</v>
      </c>
      <c r="J53" s="27">
        <f t="shared" si="20"/>
        <v>-4.8858888888888892</v>
      </c>
      <c r="K53" s="15">
        <f t="shared" si="21"/>
        <v>0.12344444444444491</v>
      </c>
      <c r="L53" s="45">
        <f t="shared" si="22"/>
        <v>0.12344444444444491</v>
      </c>
      <c r="M53" s="16"/>
      <c r="N53" s="24">
        <f t="shared" si="24"/>
        <v>-0.56061492466210849</v>
      </c>
      <c r="O53" s="24">
        <f t="shared" si="8"/>
        <v>-4.4817</v>
      </c>
      <c r="P53" s="24"/>
      <c r="Q53" s="24"/>
      <c r="R53" s="11"/>
      <c r="T53" s="15">
        <f t="shared" si="5"/>
        <v>-61.146265065649288</v>
      </c>
      <c r="U53" s="15">
        <f t="shared" si="6"/>
        <v>-58.826177635606228</v>
      </c>
      <c r="V53" s="27">
        <f t="shared" si="23"/>
        <v>-4.2411111111111115</v>
      </c>
      <c r="W53" s="27">
        <f t="shared" si="9"/>
        <v>-4.3425925925925926</v>
      </c>
      <c r="X53" s="27">
        <f t="shared" si="16"/>
        <v>-4.3977735542560099</v>
      </c>
      <c r="Y53" s="15">
        <f t="shared" si="17"/>
        <v>-5.5180961663417349E-2</v>
      </c>
      <c r="Z53" s="45">
        <f t="shared" si="18"/>
        <v>-0.15666244314489841</v>
      </c>
      <c r="AA53" s="16"/>
      <c r="AB53" s="24">
        <f t="shared" si="25"/>
        <v>-0.85916568473893296</v>
      </c>
      <c r="AC53" s="24">
        <f t="shared" si="13"/>
        <v>-3.39</v>
      </c>
      <c r="AD53" s="24"/>
      <c r="AE53" s="24"/>
      <c r="AF53" s="11"/>
    </row>
    <row r="54" spans="1:32" ht="12.75">
      <c r="A54" s="4">
        <v>-224.1</v>
      </c>
      <c r="B54" s="1">
        <v>-11.28</v>
      </c>
      <c r="C54" s="1">
        <v>-4.42</v>
      </c>
      <c r="E54" t="s">
        <v>97</v>
      </c>
      <c r="F54" s="15">
        <f t="shared" si="2"/>
        <v>-174.05718670185396</v>
      </c>
      <c r="G54" s="15">
        <f t="shared" si="3"/>
        <v>-173.28382422517294</v>
      </c>
      <c r="H54" s="27">
        <f t="shared" si="26"/>
        <v>-4.8423333333333343</v>
      </c>
      <c r="I54" s="27">
        <f t="shared" si="19"/>
        <v>-4.8423333333333343</v>
      </c>
      <c r="J54" s="27">
        <f t="shared" si="20"/>
        <v>-4.7819259259259264</v>
      </c>
      <c r="K54" s="15">
        <f t="shared" si="21"/>
        <v>6.0407407407407909E-2</v>
      </c>
      <c r="L54" s="45">
        <f t="shared" si="22"/>
        <v>6.0407407407407909E-2</v>
      </c>
      <c r="M54" s="16"/>
      <c r="N54" s="24">
        <f t="shared" si="24"/>
        <v>-0.96173334582654268</v>
      </c>
      <c r="O54" s="24">
        <f t="shared" si="8"/>
        <v>-4.4817</v>
      </c>
      <c r="P54" s="24"/>
      <c r="Q54" s="24"/>
      <c r="R54" s="11"/>
      <c r="T54" s="15">
        <f t="shared" si="5"/>
        <v>-56.50609020556314</v>
      </c>
      <c r="U54" s="15">
        <f t="shared" si="6"/>
        <v>-54.18600277552008</v>
      </c>
      <c r="V54" s="27">
        <f t="shared" si="23"/>
        <v>-4.503333333333333</v>
      </c>
      <c r="W54" s="27">
        <f t="shared" si="9"/>
        <v>-4.1648148148148145</v>
      </c>
      <c r="X54" s="27">
        <f t="shared" si="16"/>
        <v>-4.258699480181936</v>
      </c>
      <c r="Y54" s="15">
        <f t="shared" si="17"/>
        <v>-9.3884665367121478E-2</v>
      </c>
      <c r="Z54" s="45">
        <f t="shared" si="18"/>
        <v>0.24463385315139696</v>
      </c>
      <c r="AA54" s="16"/>
      <c r="AB54" s="24">
        <f t="shared" si="25"/>
        <v>-0.32924628895868951</v>
      </c>
      <c r="AC54" s="24">
        <f t="shared" si="13"/>
        <v>-3.39</v>
      </c>
      <c r="AD54" s="24"/>
      <c r="AE54" s="24"/>
      <c r="AF54" s="11"/>
    </row>
    <row r="55" spans="1:32" ht="12.75">
      <c r="A55" s="4">
        <v>-224</v>
      </c>
      <c r="B55" s="1">
        <v>-10.71</v>
      </c>
      <c r="C55" s="1">
        <v>-4.45</v>
      </c>
      <c r="E55" t="s">
        <v>97</v>
      </c>
      <c r="F55" s="15">
        <f t="shared" si="2"/>
        <v>-172.51046174849191</v>
      </c>
      <c r="G55" s="15">
        <f t="shared" si="3"/>
        <v>-171.73709927181088</v>
      </c>
      <c r="H55" s="27">
        <f t="shared" si="26"/>
        <v>-4.6753333333333345</v>
      </c>
      <c r="I55" s="27">
        <f t="shared" si="19"/>
        <v>-4.6753333333333345</v>
      </c>
      <c r="J55" s="27">
        <f t="shared" si="20"/>
        <v>-4.6753333333333353</v>
      </c>
      <c r="K55" s="15">
        <f t="shared" si="21"/>
        <v>0</v>
      </c>
      <c r="L55" s="45">
        <f t="shared" si="22"/>
        <v>0</v>
      </c>
      <c r="M55" s="16"/>
      <c r="N55" s="24">
        <f t="shared" si="24"/>
        <v>-0.91284604600317165</v>
      </c>
      <c r="O55" s="24">
        <f t="shared" si="8"/>
        <v>-4.4817</v>
      </c>
      <c r="P55" s="24"/>
      <c r="Q55" s="24"/>
      <c r="R55" s="11"/>
      <c r="T55" s="15">
        <f t="shared" si="5"/>
        <v>-51.865915345476992</v>
      </c>
      <c r="U55" s="15">
        <f t="shared" si="6"/>
        <v>-49.545827915433932</v>
      </c>
      <c r="V55" s="27">
        <f t="shared" si="23"/>
        <v>-3.7499999999999996</v>
      </c>
      <c r="W55" s="27">
        <f t="shared" si="9"/>
        <v>-4.1388888888888884</v>
      </c>
      <c r="X55" s="27">
        <f t="shared" si="16"/>
        <v>-4.1532901234567898</v>
      </c>
      <c r="Y55" s="15">
        <f t="shared" si="17"/>
        <v>-1.4401234567901433E-2</v>
      </c>
      <c r="Z55" s="45">
        <f t="shared" si="18"/>
        <v>-0.40329012345679027</v>
      </c>
      <c r="AA55" s="16"/>
      <c r="AB55" s="24">
        <f t="shared" si="25"/>
        <v>0.35473110459023288</v>
      </c>
      <c r="AC55" s="24">
        <f t="shared" si="13"/>
        <v>-3.39</v>
      </c>
      <c r="AD55" s="24"/>
      <c r="AE55" s="24"/>
      <c r="AF55" s="11"/>
    </row>
    <row r="56" spans="1:32" ht="12.75">
      <c r="A56" s="4">
        <v>-223.9</v>
      </c>
      <c r="B56" s="1">
        <v>-11.6</v>
      </c>
      <c r="C56" s="1">
        <v>-4.6900000000000004</v>
      </c>
      <c r="E56" t="s">
        <v>97</v>
      </c>
      <c r="F56" s="15">
        <f t="shared" si="2"/>
        <v>-170.96373679512985</v>
      </c>
      <c r="G56" s="15">
        <f t="shared" si="3"/>
        <v>-170.19037431844882</v>
      </c>
      <c r="H56" s="27">
        <f t="shared" si="26"/>
        <v>-4.5083333333333346</v>
      </c>
      <c r="I56" s="27">
        <f t="shared" si="19"/>
        <v>-4.5083333333333346</v>
      </c>
      <c r="J56" s="27">
        <f t="shared" si="20"/>
        <v>-4.5083333333333346</v>
      </c>
      <c r="K56" s="15">
        <f t="shared" si="21"/>
        <v>0</v>
      </c>
      <c r="L56" s="45">
        <f t="shared" si="22"/>
        <v>0</v>
      </c>
      <c r="M56" s="16"/>
      <c r="N56" s="24">
        <f t="shared" si="24"/>
        <v>-0.43682793610116677</v>
      </c>
      <c r="O56" s="24">
        <f t="shared" si="8"/>
        <v>-4.4817</v>
      </c>
      <c r="P56" s="24"/>
      <c r="Q56" s="24"/>
      <c r="R56" s="11"/>
      <c r="T56" s="15">
        <f t="shared" si="5"/>
        <v>-47.225740485390844</v>
      </c>
      <c r="U56" s="15">
        <f t="shared" si="6"/>
        <v>-44.905653055347784</v>
      </c>
      <c r="V56" s="27">
        <f t="shared" si="23"/>
        <v>-4.1633333333333331</v>
      </c>
      <c r="W56" s="27">
        <f t="shared" si="9"/>
        <v>-4.0484444444444447</v>
      </c>
      <c r="X56" s="27">
        <f t="shared" si="16"/>
        <v>-4.0484938271604936</v>
      </c>
      <c r="Y56" s="15">
        <f t="shared" si="17"/>
        <v>-4.9382716048818054E-5</v>
      </c>
      <c r="Z56" s="45">
        <f t="shared" si="18"/>
        <v>0.11483950617283956</v>
      </c>
      <c r="AA56" s="16"/>
      <c r="AB56" s="24">
        <f t="shared" si="25"/>
        <v>0.87272587190430051</v>
      </c>
      <c r="AC56" s="24">
        <f t="shared" si="13"/>
        <v>-3.39</v>
      </c>
      <c r="AD56" s="24"/>
      <c r="AE56" s="24"/>
      <c r="AF56" s="11"/>
    </row>
    <row r="57" spans="1:32" ht="12.75">
      <c r="A57" s="4">
        <v>-223.8</v>
      </c>
      <c r="B57" s="1">
        <v>-11.69</v>
      </c>
      <c r="C57" s="1">
        <v>-4.5999999999999996</v>
      </c>
      <c r="E57" t="s">
        <v>97</v>
      </c>
      <c r="F57" s="15">
        <f t="shared" si="2"/>
        <v>-169.41701184176779</v>
      </c>
      <c r="G57" s="15">
        <f t="shared" si="3"/>
        <v>-168.64364936508676</v>
      </c>
      <c r="H57" s="27">
        <f t="shared" si="26"/>
        <v>-4.3413333333333348</v>
      </c>
      <c r="I57" s="27">
        <f t="shared" si="19"/>
        <v>-4.3413333333333348</v>
      </c>
      <c r="J57" s="27">
        <f t="shared" si="20"/>
        <v>-4.3404074074074082</v>
      </c>
      <c r="K57" s="15">
        <f t="shared" si="21"/>
        <v>9.2592592592666279E-4</v>
      </c>
      <c r="L57" s="45">
        <f t="shared" si="22"/>
        <v>9.2592592592666279E-4</v>
      </c>
      <c r="M57" s="16"/>
      <c r="N57" s="24">
        <f t="shared" si="24"/>
        <v>0.24358681990430381</v>
      </c>
      <c r="O57" s="24">
        <f t="shared" si="8"/>
        <v>-4.4817</v>
      </c>
      <c r="P57" s="24"/>
      <c r="Q57" s="24"/>
      <c r="R57" s="11"/>
      <c r="T57" s="15">
        <f t="shared" si="5"/>
        <v>-42.585565625304696</v>
      </c>
      <c r="U57" s="15">
        <f t="shared" si="6"/>
        <v>-40.265478195261636</v>
      </c>
      <c r="V57" s="27">
        <f t="shared" si="23"/>
        <v>-4.2320000000000002</v>
      </c>
      <c r="W57" s="27">
        <f t="shared" si="9"/>
        <v>-4.1401111111111115</v>
      </c>
      <c r="X57" s="27">
        <f t="shared" si="16"/>
        <v>-3.9187901234567906</v>
      </c>
      <c r="Y57" s="15">
        <f t="shared" si="17"/>
        <v>0.22132098765432096</v>
      </c>
      <c r="Z57" s="45">
        <f t="shared" si="18"/>
        <v>0.31320987654320964</v>
      </c>
      <c r="AA57" s="16"/>
      <c r="AB57" s="24">
        <f t="shared" si="25"/>
        <v>0.98236250448667495</v>
      </c>
      <c r="AC57" s="24">
        <f t="shared" si="13"/>
        <v>-3.39</v>
      </c>
      <c r="AD57" s="24"/>
      <c r="AE57" s="24"/>
      <c r="AF57" s="11"/>
    </row>
    <row r="58" spans="1:32" ht="12.75">
      <c r="A58" s="4">
        <v>-223.7</v>
      </c>
      <c r="B58" s="1">
        <v>-11.62</v>
      </c>
      <c r="C58" s="1">
        <v>-4.62</v>
      </c>
      <c r="E58" t="s">
        <v>97</v>
      </c>
      <c r="F58" s="15">
        <f t="shared" si="2"/>
        <v>-167.87028688840573</v>
      </c>
      <c r="G58" s="15">
        <f t="shared" si="3"/>
        <v>-167.0969244117247</v>
      </c>
      <c r="H58" s="27">
        <f t="shared" si="26"/>
        <v>-4.174333333333335</v>
      </c>
      <c r="I58" s="27">
        <f t="shared" si="19"/>
        <v>-4.174333333333335</v>
      </c>
      <c r="J58" s="27">
        <f t="shared" si="20"/>
        <v>-4.1624259259259269</v>
      </c>
      <c r="K58" s="15">
        <f t="shared" si="21"/>
        <v>1.1907407407408144E-2</v>
      </c>
      <c r="L58" s="45">
        <f t="shared" si="22"/>
        <v>1.1907407407408144E-2</v>
      </c>
      <c r="M58" s="16"/>
      <c r="N58" s="24">
        <f t="shared" si="24"/>
        <v>0.81002459571059737</v>
      </c>
      <c r="O58" s="24">
        <f t="shared" si="8"/>
        <v>-4.4817</v>
      </c>
      <c r="P58" s="24"/>
      <c r="Q58" s="24"/>
      <c r="R58" s="11"/>
      <c r="T58" s="15">
        <f t="shared" si="5"/>
        <v>-37.945390765218548</v>
      </c>
      <c r="U58" s="15">
        <f t="shared" si="6"/>
        <v>-35.625303335175488</v>
      </c>
      <c r="V58" s="27">
        <f t="shared" si="23"/>
        <v>-4.0250000000000004</v>
      </c>
      <c r="W58" s="27">
        <f t="shared" si="9"/>
        <v>-4.024</v>
      </c>
      <c r="X58" s="27">
        <f t="shared" si="16"/>
        <v>-3.8805858585858579</v>
      </c>
      <c r="Y58" s="15">
        <f t="shared" si="17"/>
        <v>0.1434141414141421</v>
      </c>
      <c r="Z58" s="45">
        <f t="shared" si="18"/>
        <v>0.14441414141414244</v>
      </c>
      <c r="AA58" s="16"/>
      <c r="AB58" s="24">
        <f t="shared" si="25"/>
        <v>0.63234080347661759</v>
      </c>
      <c r="AC58" s="24">
        <f t="shared" si="13"/>
        <v>-3.39</v>
      </c>
      <c r="AD58" s="24"/>
    </row>
    <row r="59" spans="1:32" ht="12.75">
      <c r="A59" s="4">
        <v>-223.6</v>
      </c>
      <c r="B59" s="1">
        <v>-11.47</v>
      </c>
      <c r="C59" s="1">
        <v>-4.4400000000000004</v>
      </c>
      <c r="E59" t="s">
        <v>97</v>
      </c>
      <c r="F59" s="15">
        <f t="shared" si="2"/>
        <v>-166.32356193504367</v>
      </c>
      <c r="G59" s="15">
        <f t="shared" si="3"/>
        <v>-165.55019945836264</v>
      </c>
      <c r="H59" s="27">
        <f t="shared" si="26"/>
        <v>-4.0073333333333352</v>
      </c>
      <c r="I59" s="27">
        <f t="shared" si="19"/>
        <v>-4.0073333333333352</v>
      </c>
      <c r="J59" s="27">
        <f t="shared" si="20"/>
        <v>-3.9743888888888899</v>
      </c>
      <c r="K59" s="15">
        <f t="shared" si="21"/>
        <v>3.2944444444445331E-2</v>
      </c>
      <c r="L59" s="45">
        <f t="shared" si="22"/>
        <v>3.2944444444445331E-2</v>
      </c>
      <c r="M59" s="16"/>
      <c r="N59" s="24">
        <f t="shared" si="24"/>
        <v>0.99744286076329591</v>
      </c>
      <c r="O59" s="24">
        <f t="shared" si="8"/>
        <v>-4.4817</v>
      </c>
      <c r="P59" s="24"/>
      <c r="Q59" s="24"/>
      <c r="R59" s="11"/>
      <c r="T59" s="15">
        <f t="shared" si="5"/>
        <v>-33.3052159051324</v>
      </c>
      <c r="U59" s="44">
        <f t="shared" si="6"/>
        <v>-30.98512847508934</v>
      </c>
      <c r="V59" s="27">
        <f t="shared" si="23"/>
        <v>-3.8149999999999999</v>
      </c>
      <c r="W59" s="27">
        <f t="shared" si="9"/>
        <v>-3.7544444444444447</v>
      </c>
      <c r="X59" s="27">
        <f t="shared" si="16"/>
        <v>-3.9328080808080808</v>
      </c>
      <c r="Y59" s="15">
        <f t="shared" si="17"/>
        <v>-0.17836363636363606</v>
      </c>
      <c r="Z59" s="45">
        <f t="shared" si="18"/>
        <v>-0.11780808080808081</v>
      </c>
      <c r="AA59" s="16"/>
      <c r="AB59" s="24">
        <f t="shared" si="25"/>
        <v>-1.3560187165370542E-2</v>
      </c>
      <c r="AC59" s="24">
        <f t="shared" si="13"/>
        <v>-3.39</v>
      </c>
      <c r="AD59" s="24"/>
    </row>
    <row r="60" spans="1:32" ht="12.75">
      <c r="A60" s="4">
        <v>-223.5</v>
      </c>
      <c r="B60" s="1">
        <v>-11.95</v>
      </c>
      <c r="C60" s="1">
        <v>-4.74</v>
      </c>
      <c r="E60" t="s">
        <v>97</v>
      </c>
      <c r="F60" s="15">
        <f t="shared" si="2"/>
        <v>-164.77683698168161</v>
      </c>
      <c r="G60" s="15">
        <f t="shared" si="3"/>
        <v>-164.00347450500058</v>
      </c>
      <c r="H60" s="27">
        <f t="shared" si="26"/>
        <v>-3.8403333333333354</v>
      </c>
      <c r="I60" s="27">
        <f t="shared" si="19"/>
        <v>-3.8375555555555572</v>
      </c>
      <c r="J60" s="27">
        <f t="shared" si="20"/>
        <v>-3.763796296296297</v>
      </c>
      <c r="K60" s="15">
        <f t="shared" si="21"/>
        <v>7.375925925926019E-2</v>
      </c>
      <c r="L60" s="45">
        <f t="shared" si="22"/>
        <v>7.6537037037038402E-2</v>
      </c>
      <c r="M60" s="16"/>
      <c r="N60" s="24">
        <f t="shared" si="24"/>
        <v>0.71814652592223394</v>
      </c>
      <c r="O60" s="24">
        <f t="shared" si="8"/>
        <v>-4.4817</v>
      </c>
      <c r="P60" s="24"/>
      <c r="Q60" s="24"/>
      <c r="R60" s="11"/>
      <c r="T60" s="15">
        <f t="shared" si="5"/>
        <v>-28.665041045046252</v>
      </c>
      <c r="U60" s="15">
        <f t="shared" si="6"/>
        <v>-26.344953615003192</v>
      </c>
      <c r="V60" s="27">
        <f t="shared" si="23"/>
        <v>-3.4233333333333333</v>
      </c>
      <c r="W60" s="27"/>
      <c r="X60" s="27"/>
      <c r="Y60" s="15"/>
      <c r="Z60" s="15"/>
      <c r="AA60" s="16"/>
      <c r="AB60" s="24">
        <f t="shared" si="25"/>
        <v>-0.65311621552798771</v>
      </c>
      <c r="AC60" s="24">
        <f t="shared" si="13"/>
        <v>-3.39</v>
      </c>
      <c r="AD60" s="24"/>
    </row>
    <row r="61" spans="1:32" ht="12.75">
      <c r="A61" s="4">
        <v>-223.4</v>
      </c>
      <c r="B61" s="1">
        <v>-11.75</v>
      </c>
      <c r="C61" s="1">
        <v>-4.53</v>
      </c>
      <c r="F61" s="15">
        <f t="shared" si="2"/>
        <v>-163.23011202831955</v>
      </c>
      <c r="G61" s="15">
        <f t="shared" si="3"/>
        <v>-162.45674955163852</v>
      </c>
      <c r="H61" s="27">
        <f t="shared" si="14"/>
        <v>-3.665</v>
      </c>
      <c r="I61" s="27">
        <f t="shared" si="19"/>
        <v>-3.6376111111111116</v>
      </c>
      <c r="J61" s="27">
        <f t="shared" si="20"/>
        <v>-3.6178703703703707</v>
      </c>
      <c r="K61" s="15">
        <f t="shared" si="21"/>
        <v>1.9740740740740836E-2</v>
      </c>
      <c r="L61" s="45">
        <f t="shared" si="22"/>
        <v>4.7129629629629299E-2</v>
      </c>
      <c r="M61" s="16"/>
      <c r="N61" s="24">
        <f t="shared" si="24"/>
        <v>0.10282145029252951</v>
      </c>
      <c r="O61" s="24">
        <f t="shared" si="8"/>
        <v>-4.4817</v>
      </c>
      <c r="P61" s="24"/>
      <c r="Q61" s="24"/>
      <c r="R61" s="11"/>
      <c r="T61" s="15">
        <f t="shared" si="5"/>
        <v>-24.024866184960104</v>
      </c>
      <c r="U61" s="15">
        <f t="shared" si="6"/>
        <v>-21.704778754917044</v>
      </c>
      <c r="V61" s="27">
        <f t="shared" si="23"/>
        <v>-3.1160000000000005</v>
      </c>
      <c r="W61" s="27"/>
      <c r="X61" s="27"/>
      <c r="Y61" s="15"/>
      <c r="Z61" s="15"/>
      <c r="AA61" s="16"/>
      <c r="AB61" s="24">
        <f t="shared" si="25"/>
        <v>-0.98707190806685308</v>
      </c>
      <c r="AC61" s="24">
        <f t="shared" si="13"/>
        <v>-3.39</v>
      </c>
      <c r="AD61" s="24"/>
    </row>
    <row r="62" spans="1:32" ht="12.75">
      <c r="A62" s="4">
        <v>-223.2</v>
      </c>
      <c r="B62" s="1">
        <v>-11.81</v>
      </c>
      <c r="C62" s="1">
        <v>-4.62</v>
      </c>
      <c r="E62" t="s">
        <v>97</v>
      </c>
      <c r="F62" s="15">
        <f t="shared" si="2"/>
        <v>-161.68338707495749</v>
      </c>
      <c r="G62" s="15">
        <f t="shared" si="3"/>
        <v>-160.91002459827646</v>
      </c>
      <c r="H62" s="27">
        <f>(H61+H63)/2</f>
        <v>-3.4074999999999998</v>
      </c>
      <c r="I62" s="27">
        <f t="shared" si="19"/>
        <v>-3.4075000000000002</v>
      </c>
      <c r="J62" s="27">
        <f t="shared" si="20"/>
        <v>-3.6043888888888893</v>
      </c>
      <c r="K62" s="15">
        <f t="shared" si="21"/>
        <v>-0.19688888888888911</v>
      </c>
      <c r="L62" s="45">
        <f t="shared" si="22"/>
        <v>-0.19688888888888956</v>
      </c>
      <c r="M62" s="16"/>
      <c r="N62" s="24">
        <f t="shared" si="24"/>
        <v>-0.56061492466216123</v>
      </c>
      <c r="O62" s="24">
        <f t="shared" si="8"/>
        <v>-4.4817</v>
      </c>
      <c r="P62" s="24"/>
      <c r="Q62" s="24"/>
      <c r="R62" s="11"/>
      <c r="T62" s="15">
        <f t="shared" si="5"/>
        <v>-19.384691324873955</v>
      </c>
      <c r="U62" s="15">
        <f t="shared" si="6"/>
        <v>-17.064603894830896</v>
      </c>
      <c r="V62" s="27">
        <f t="shared" si="23"/>
        <v>-3.8972727272727279</v>
      </c>
      <c r="W62" s="27"/>
      <c r="X62" s="27"/>
      <c r="Y62" s="15"/>
      <c r="Z62" s="15"/>
      <c r="AA62" s="16"/>
      <c r="AB62" s="24">
        <f t="shared" si="25"/>
        <v>-0.85916568473893062</v>
      </c>
      <c r="AC62" s="24">
        <f t="shared" si="13"/>
        <v>-3.39</v>
      </c>
      <c r="AD62" s="24"/>
    </row>
    <row r="63" spans="1:32" ht="12.75">
      <c r="A63" s="4">
        <v>-223.1</v>
      </c>
      <c r="B63" s="1">
        <v>-11.85</v>
      </c>
      <c r="C63" s="1">
        <v>-4.74</v>
      </c>
      <c r="F63" s="15">
        <f t="shared" si="2"/>
        <v>-160.13666212159544</v>
      </c>
      <c r="G63" s="15">
        <f t="shared" si="3"/>
        <v>-159.36329964491441</v>
      </c>
      <c r="H63" s="27">
        <f t="shared" si="14"/>
        <v>-3.15</v>
      </c>
      <c r="I63" s="27">
        <f t="shared" si="19"/>
        <v>-3.1124999999999994</v>
      </c>
      <c r="J63" s="27">
        <f t="shared" si="20"/>
        <v>-3.568351851851852</v>
      </c>
      <c r="K63" s="15">
        <f t="shared" si="21"/>
        <v>-0.45585185185185262</v>
      </c>
      <c r="L63" s="45">
        <f t="shared" si="22"/>
        <v>-0.41835185185185209</v>
      </c>
      <c r="M63" s="16"/>
      <c r="N63" s="24">
        <f t="shared" si="24"/>
        <v>-0.96173334582655634</v>
      </c>
      <c r="O63" s="24">
        <f t="shared" si="8"/>
        <v>-4.4817</v>
      </c>
      <c r="P63" s="24"/>
      <c r="Q63" s="24"/>
      <c r="R63" s="11"/>
      <c r="T63" s="15">
        <f t="shared" si="5"/>
        <v>-14.744516464787806</v>
      </c>
      <c r="U63" s="15">
        <f t="shared" si="6"/>
        <v>-12.424429034744746</v>
      </c>
      <c r="V63" s="27">
        <f t="shared" si="23"/>
        <v>-4.9733333333333327</v>
      </c>
      <c r="W63" s="27"/>
      <c r="X63" s="27"/>
      <c r="Y63" s="15"/>
      <c r="Z63" s="15"/>
      <c r="AA63" s="16"/>
      <c r="AB63" s="24">
        <f t="shared" si="25"/>
        <v>-0.32924628895868513</v>
      </c>
      <c r="AC63" s="24">
        <f t="shared" si="13"/>
        <v>-3.39</v>
      </c>
      <c r="AD63" s="24"/>
    </row>
    <row r="64" spans="1:32" ht="12.75">
      <c r="A64" s="4">
        <v>-223</v>
      </c>
      <c r="B64" s="1">
        <v>-11.92</v>
      </c>
      <c r="C64" s="1">
        <v>-4.59</v>
      </c>
      <c r="F64" s="15">
        <f t="shared" si="2"/>
        <v>-158.58993716823338</v>
      </c>
      <c r="G64" s="15">
        <f t="shared" si="3"/>
        <v>-157.81657469155235</v>
      </c>
      <c r="H64" s="27">
        <f t="shared" si="14"/>
        <v>-2.78</v>
      </c>
      <c r="I64" s="27">
        <f t="shared" si="19"/>
        <v>-3.0416666666666665</v>
      </c>
      <c r="J64" s="27">
        <f t="shared" si="20"/>
        <v>-3.55975925925926</v>
      </c>
      <c r="K64" s="15">
        <f t="shared" si="21"/>
        <v>-0.51809259259259344</v>
      </c>
      <c r="L64" s="45">
        <f t="shared" si="22"/>
        <v>-0.77975925925926015</v>
      </c>
      <c r="M64" s="16"/>
      <c r="N64" s="24">
        <f t="shared" si="24"/>
        <v>-0.91284604600314567</v>
      </c>
      <c r="O64" s="24">
        <f t="shared" si="8"/>
        <v>-4.4817</v>
      </c>
      <c r="P64" s="24"/>
      <c r="Q64" s="24"/>
      <c r="R64" s="11"/>
      <c r="T64" s="15">
        <f t="shared" si="5"/>
        <v>-10.104341604701656</v>
      </c>
      <c r="U64" s="15">
        <f t="shared" si="6"/>
        <v>-7.7842541746585958</v>
      </c>
      <c r="V64" s="27"/>
      <c r="W64" s="27"/>
      <c r="X64" s="27"/>
      <c r="Y64" s="15"/>
      <c r="Z64" s="15"/>
      <c r="AB64" s="24">
        <f t="shared" si="25"/>
        <v>0.35473110459023888</v>
      </c>
      <c r="AC64" s="24">
        <f t="shared" si="13"/>
        <v>-3.39</v>
      </c>
      <c r="AD64" s="24"/>
    </row>
    <row r="65" spans="1:30" ht="12.75">
      <c r="A65" s="4">
        <v>-222.9</v>
      </c>
      <c r="B65" s="1">
        <v>-11.79</v>
      </c>
      <c r="C65" s="1">
        <v>-4.62</v>
      </c>
      <c r="F65" s="15">
        <f t="shared" si="2"/>
        <v>-157.04321221487132</v>
      </c>
      <c r="G65" s="15">
        <f t="shared" si="3"/>
        <v>-156.26984973819029</v>
      </c>
      <c r="H65" s="27">
        <f t="shared" si="14"/>
        <v>-3.1950000000000003</v>
      </c>
      <c r="I65" s="27">
        <f t="shared" si="19"/>
        <v>-3.3983333333333334</v>
      </c>
      <c r="J65" s="27">
        <f t="shared" si="20"/>
        <v>-3.5630555555555552</v>
      </c>
      <c r="K65" s="15">
        <f t="shared" si="21"/>
        <v>-0.16472222222222177</v>
      </c>
      <c r="L65" s="45">
        <f t="shared" si="22"/>
        <v>-0.36805555555555491</v>
      </c>
      <c r="M65" s="16"/>
      <c r="N65" s="24">
        <f t="shared" si="24"/>
        <v>-0.43682793610112225</v>
      </c>
      <c r="O65" s="24">
        <f t="shared" si="8"/>
        <v>-4.4817</v>
      </c>
      <c r="P65" s="24"/>
      <c r="Q65" s="24"/>
      <c r="R65" s="11"/>
      <c r="T65" s="15">
        <f t="shared" si="5"/>
        <v>-5.4641667446155058</v>
      </c>
      <c r="U65" s="15">
        <f t="shared" si="6"/>
        <v>-3.1440793145724459</v>
      </c>
      <c r="V65" s="27"/>
      <c r="W65" s="27"/>
      <c r="X65" s="27"/>
      <c r="Y65" s="15"/>
      <c r="Z65" s="15"/>
      <c r="AB65" s="24">
        <f t="shared" si="25"/>
        <v>0.87272587190430362</v>
      </c>
      <c r="AC65" s="24">
        <f t="shared" si="13"/>
        <v>-3.39</v>
      </c>
      <c r="AD65" s="24"/>
    </row>
    <row r="66" spans="1:30" ht="12.75">
      <c r="A66" s="4">
        <v>-222.8</v>
      </c>
      <c r="B66" s="1">
        <v>-11.73</v>
      </c>
      <c r="C66" s="1">
        <v>-4.8</v>
      </c>
      <c r="F66" s="15">
        <f t="shared" si="2"/>
        <v>-155.49648726150926</v>
      </c>
      <c r="G66" s="15">
        <f t="shared" si="3"/>
        <v>-154.72312478482823</v>
      </c>
      <c r="H66" s="27">
        <f t="shared" si="14"/>
        <v>-4.22</v>
      </c>
      <c r="I66" s="27">
        <f t="shared" si="19"/>
        <v>-3.7550000000000003</v>
      </c>
      <c r="J66" s="27">
        <f t="shared" si="20"/>
        <v>-3.5241666666666669</v>
      </c>
      <c r="K66" s="15">
        <f t="shared" si="21"/>
        <v>0.23083333333333345</v>
      </c>
      <c r="L66" s="45">
        <f t="shared" si="22"/>
        <v>0.69583333333333286</v>
      </c>
      <c r="M66" s="16"/>
      <c r="N66" s="24">
        <f t="shared" ref="N66:N97" si="27" xml:space="preserve"> SIN((2*PI()*(G66+O66)/13.9205245802584) + 2.989911921)</f>
        <v>0.2435868199043518</v>
      </c>
      <c r="O66" s="24">
        <f t="shared" si="8"/>
        <v>-4.4817</v>
      </c>
      <c r="P66" s="24"/>
      <c r="Q66" s="24"/>
      <c r="R66" s="11"/>
      <c r="T66" s="15">
        <f t="shared" si="5"/>
        <v>-0.8239918845293559</v>
      </c>
      <c r="U66" s="15">
        <f t="shared" si="6"/>
        <v>1.4960955455137039</v>
      </c>
      <c r="V66" s="27"/>
      <c r="W66" s="27"/>
      <c r="X66" s="27"/>
      <c r="Y66" s="15"/>
      <c r="Z66" s="15"/>
      <c r="AB66" s="24">
        <f t="shared" ref="AB66:AB67" si="28" xml:space="preserve"> SIN((2*PI()*(U66+AC66)/41.7615737407753) + 2.043834879)</f>
        <v>0.98236250448667373</v>
      </c>
      <c r="AC66" s="24">
        <f t="shared" si="13"/>
        <v>-3.39</v>
      </c>
    </row>
    <row r="67" spans="1:30" ht="12.75">
      <c r="A67" s="4">
        <v>-222.7</v>
      </c>
      <c r="B67" s="1">
        <v>-11.61</v>
      </c>
      <c r="C67" s="1">
        <v>-4.3099999999999996</v>
      </c>
      <c r="F67" s="15">
        <f t="shared" si="2"/>
        <v>-153.9497623081472</v>
      </c>
      <c r="G67" s="15">
        <f t="shared" si="3"/>
        <v>-153.17639983146617</v>
      </c>
      <c r="H67" s="27">
        <f t="shared" si="14"/>
        <v>-3.85</v>
      </c>
      <c r="I67" s="27">
        <f t="shared" si="19"/>
        <v>-4</v>
      </c>
      <c r="J67" s="27">
        <f t="shared" si="20"/>
        <v>-3.4988888888888892</v>
      </c>
      <c r="K67" s="15">
        <f t="shared" si="21"/>
        <v>0.50111111111111084</v>
      </c>
      <c r="L67" s="45">
        <f t="shared" si="22"/>
        <v>0.35111111111111093</v>
      </c>
      <c r="M67" s="16"/>
      <c r="N67" s="24">
        <f t="shared" si="27"/>
        <v>0.81002459571063479</v>
      </c>
      <c r="O67" s="24">
        <f t="shared" si="8"/>
        <v>-4.4817</v>
      </c>
      <c r="P67" s="24"/>
      <c r="Q67" s="24"/>
      <c r="R67" s="11"/>
      <c r="T67" s="15">
        <f t="shared" si="5"/>
        <v>3.816182975556794</v>
      </c>
      <c r="U67" s="15">
        <f t="shared" si="6"/>
        <v>6.1362704055998538</v>
      </c>
      <c r="V67" s="27"/>
      <c r="W67" s="27"/>
      <c r="X67" s="27"/>
      <c r="Y67" s="15"/>
      <c r="Z67" s="15"/>
      <c r="AB67" s="24">
        <f t="shared" si="28"/>
        <v>0.63234080347661259</v>
      </c>
      <c r="AC67" s="24">
        <f t="shared" si="13"/>
        <v>-3.39</v>
      </c>
    </row>
    <row r="68" spans="1:30" ht="12.75">
      <c r="A68" s="4">
        <v>-222.6</v>
      </c>
      <c r="B68" s="1">
        <v>-11.81</v>
      </c>
      <c r="C68" s="1">
        <v>-4.37</v>
      </c>
      <c r="F68" s="15">
        <f t="shared" ref="F68:F131" si="29">F67+1.54672495336205</f>
        <v>-152.40303735478514</v>
      </c>
      <c r="G68" s="15">
        <f t="shared" ref="G68:G131" si="30">G67+1.54672495336205</f>
        <v>-151.62967487810411</v>
      </c>
      <c r="H68" s="27">
        <f t="shared" si="14"/>
        <v>-3.93</v>
      </c>
      <c r="I68" s="27">
        <f t="shared" si="19"/>
        <v>-3.8833333333333333</v>
      </c>
      <c r="J68" s="27">
        <f t="shared" si="20"/>
        <v>-3.453333333333334</v>
      </c>
      <c r="K68" s="15">
        <f t="shared" si="21"/>
        <v>0.42999999999999927</v>
      </c>
      <c r="L68" s="45">
        <f t="shared" si="22"/>
        <v>0.47666666666666613</v>
      </c>
      <c r="M68" s="16"/>
      <c r="N68" s="24">
        <f t="shared" si="27"/>
        <v>0.99744286076329136</v>
      </c>
      <c r="O68" s="24">
        <f t="shared" si="8"/>
        <v>-4.4817</v>
      </c>
      <c r="P68" s="24"/>
      <c r="Q68" s="24"/>
      <c r="R68" s="11"/>
    </row>
    <row r="69" spans="1:30" ht="12.75">
      <c r="A69" s="4">
        <v>-222.5</v>
      </c>
      <c r="B69" s="1">
        <v>-11.9</v>
      </c>
      <c r="C69" s="1">
        <v>-4.6900000000000004</v>
      </c>
      <c r="F69" s="15">
        <f t="shared" si="29"/>
        <v>-150.85631240142308</v>
      </c>
      <c r="G69" s="15">
        <f t="shared" si="30"/>
        <v>-150.08294992474205</v>
      </c>
      <c r="H69" s="27">
        <f t="shared" si="14"/>
        <v>-3.87</v>
      </c>
      <c r="I69" s="27">
        <f t="shared" si="19"/>
        <v>-3.7050000000000001</v>
      </c>
      <c r="J69" s="27">
        <f t="shared" si="20"/>
        <v>-3.456666666666667</v>
      </c>
      <c r="K69" s="15">
        <f t="shared" si="21"/>
        <v>0.24833333333333307</v>
      </c>
      <c r="L69" s="45">
        <f t="shared" si="22"/>
        <v>0.41333333333333311</v>
      </c>
      <c r="M69" s="16"/>
      <c r="N69" s="24">
        <f t="shared" si="27"/>
        <v>0.71814652592218964</v>
      </c>
      <c r="O69" s="24">
        <f t="shared" si="8"/>
        <v>-4.4817</v>
      </c>
      <c r="P69" s="24"/>
      <c r="Q69" s="24"/>
      <c r="R69" s="11"/>
    </row>
    <row r="70" spans="1:30" ht="12.75">
      <c r="A70" s="4">
        <v>-222.4</v>
      </c>
      <c r="B70" s="1">
        <v>-11.64</v>
      </c>
      <c r="C70" s="1">
        <v>-4.6500000000000004</v>
      </c>
      <c r="F70" s="15">
        <f t="shared" si="29"/>
        <v>-149.30958744806102</v>
      </c>
      <c r="G70" s="15">
        <f t="shared" si="30"/>
        <v>-148.53622497137999</v>
      </c>
      <c r="H70" s="27">
        <f t="shared" si="14"/>
        <v>-3.3149999999999999</v>
      </c>
      <c r="I70" s="27">
        <f t="shared" si="19"/>
        <v>-3.4550000000000001</v>
      </c>
      <c r="J70" s="27">
        <f t="shared" si="20"/>
        <v>-3.3835185185185188</v>
      </c>
      <c r="K70" s="15">
        <f t="shared" si="21"/>
        <v>7.1481481481481257E-2</v>
      </c>
      <c r="L70" s="45">
        <f t="shared" si="22"/>
        <v>-6.8518518518518867E-2</v>
      </c>
      <c r="M70" s="16"/>
      <c r="N70" s="24">
        <f t="shared" si="27"/>
        <v>0.10282145029249441</v>
      </c>
      <c r="O70" s="24">
        <f t="shared" si="8"/>
        <v>-4.4817</v>
      </c>
      <c r="P70" s="24"/>
      <c r="Q70" s="24"/>
      <c r="R70" s="11"/>
    </row>
    <row r="71" spans="1:30" ht="12.75">
      <c r="A71" s="4">
        <v>-222.28</v>
      </c>
      <c r="B71" s="1">
        <v>-11.77</v>
      </c>
      <c r="C71" s="1">
        <v>-4.76</v>
      </c>
      <c r="F71" s="15">
        <f t="shared" si="29"/>
        <v>-147.76286249469896</v>
      </c>
      <c r="G71" s="15">
        <f t="shared" si="30"/>
        <v>-146.98950001801794</v>
      </c>
      <c r="H71" s="27">
        <f t="shared" si="14"/>
        <v>-3.18</v>
      </c>
      <c r="I71" s="27">
        <f t="shared" si="19"/>
        <v>-3.0783333333333331</v>
      </c>
      <c r="J71" s="27">
        <f t="shared" si="20"/>
        <v>-3.164629629629629</v>
      </c>
      <c r="K71" s="15">
        <f t="shared" si="21"/>
        <v>-8.6296296296295871E-2</v>
      </c>
      <c r="L71" s="45">
        <f t="shared" si="22"/>
        <v>1.5370370370371145E-2</v>
      </c>
      <c r="M71" s="16"/>
      <c r="N71" s="24">
        <f t="shared" si="27"/>
        <v>-0.5606149246622022</v>
      </c>
      <c r="O71" s="24">
        <f t="shared" si="8"/>
        <v>-4.4817</v>
      </c>
      <c r="P71" s="24"/>
      <c r="Q71" s="24"/>
      <c r="R71" s="11"/>
    </row>
    <row r="72" spans="1:30" ht="12.75">
      <c r="A72" s="4">
        <v>-222.12</v>
      </c>
      <c r="B72" s="1">
        <v>-11.82</v>
      </c>
      <c r="C72" s="1">
        <v>-5.19</v>
      </c>
      <c r="F72" s="15">
        <f t="shared" si="29"/>
        <v>-146.21613754133691</v>
      </c>
      <c r="G72" s="15">
        <f t="shared" si="30"/>
        <v>-145.44277506465588</v>
      </c>
      <c r="H72" s="27">
        <f t="shared" si="14"/>
        <v>-2.74</v>
      </c>
      <c r="I72" s="27">
        <f t="shared" si="19"/>
        <v>-2.91</v>
      </c>
      <c r="J72" s="27">
        <f t="shared" si="20"/>
        <v>-3.0579629629629625</v>
      </c>
      <c r="K72" s="15">
        <f t="shared" si="21"/>
        <v>-0.14796296296296241</v>
      </c>
      <c r="L72" s="45">
        <f t="shared" si="22"/>
        <v>-0.31796296296296234</v>
      </c>
      <c r="M72" s="16"/>
      <c r="N72" s="24">
        <f t="shared" si="27"/>
        <v>-0.96173334582657377</v>
      </c>
      <c r="O72" s="24">
        <f t="shared" si="8"/>
        <v>-4.4817</v>
      </c>
      <c r="P72" s="24"/>
      <c r="R72" s="11"/>
    </row>
    <row r="73" spans="1:30" ht="12.75">
      <c r="A73" s="4">
        <v>-222</v>
      </c>
      <c r="B73" s="1">
        <v>-11.99</v>
      </c>
      <c r="C73" s="1">
        <v>-5.67</v>
      </c>
      <c r="F73" s="15">
        <f t="shared" si="29"/>
        <v>-144.66941258797485</v>
      </c>
      <c r="G73" s="15">
        <f t="shared" si="30"/>
        <v>-143.89605011129382</v>
      </c>
      <c r="H73" s="27">
        <f t="shared" si="14"/>
        <v>-2.81</v>
      </c>
      <c r="I73" s="27">
        <f t="shared" si="19"/>
        <v>-2.6955555555555559</v>
      </c>
      <c r="J73" s="27">
        <f t="shared" si="20"/>
        <v>-2.9424074074074076</v>
      </c>
      <c r="K73" s="15">
        <f t="shared" si="21"/>
        <v>-0.24685185185185166</v>
      </c>
      <c r="L73" s="45">
        <f t="shared" si="22"/>
        <v>-0.13240740740740753</v>
      </c>
      <c r="M73" s="16"/>
      <c r="N73" s="24">
        <f t="shared" si="27"/>
        <v>-0.91284604600312547</v>
      </c>
      <c r="O73" s="24">
        <f t="shared" si="8"/>
        <v>-4.4817</v>
      </c>
      <c r="P73" s="24"/>
      <c r="R73" s="11"/>
    </row>
    <row r="74" spans="1:30" ht="12.75">
      <c r="A74" s="4">
        <v>-221.94</v>
      </c>
      <c r="B74" s="1">
        <v>-11.73</v>
      </c>
      <c r="C74" s="1">
        <v>-5.12</v>
      </c>
      <c r="F74" s="15">
        <f t="shared" si="29"/>
        <v>-143.12268763461279</v>
      </c>
      <c r="G74" s="15">
        <f t="shared" si="30"/>
        <v>-142.34932515793176</v>
      </c>
      <c r="H74" s="27">
        <f t="shared" si="14"/>
        <v>-2.5366666666666666</v>
      </c>
      <c r="I74" s="27">
        <f t="shared" si="19"/>
        <v>-2.5322222222222224</v>
      </c>
      <c r="J74" s="27">
        <f t="shared" si="20"/>
        <v>-2.8409259259259261</v>
      </c>
      <c r="K74" s="15">
        <f t="shared" si="21"/>
        <v>-0.3087037037037037</v>
      </c>
      <c r="L74" s="45">
        <f t="shared" si="22"/>
        <v>-0.30425925925925945</v>
      </c>
      <c r="M74" s="16"/>
      <c r="N74" s="24">
        <f t="shared" si="27"/>
        <v>-0.43682793610107773</v>
      </c>
      <c r="O74" s="24">
        <f t="shared" si="8"/>
        <v>-4.4817</v>
      </c>
      <c r="P74" s="24"/>
      <c r="R74" s="11"/>
    </row>
    <row r="75" spans="1:30" ht="12.75">
      <c r="A75" s="4">
        <v>-221.88</v>
      </c>
      <c r="B75" s="1">
        <v>-11.93</v>
      </c>
      <c r="C75" s="1">
        <v>-5.43</v>
      </c>
      <c r="F75" s="15">
        <f t="shared" si="29"/>
        <v>-141.57596268125073</v>
      </c>
      <c r="G75" s="15">
        <f t="shared" si="30"/>
        <v>-140.8026002045697</v>
      </c>
      <c r="H75" s="27">
        <f t="shared" si="14"/>
        <v>-2.25</v>
      </c>
      <c r="I75" s="27">
        <f t="shared" si="19"/>
        <v>-2.5588888888888892</v>
      </c>
      <c r="J75" s="27">
        <f t="shared" si="20"/>
        <v>-2.905925925925926</v>
      </c>
      <c r="K75" s="15">
        <f t="shared" si="21"/>
        <v>-0.34703703703703681</v>
      </c>
      <c r="L75" s="45">
        <f t="shared" si="22"/>
        <v>-0.65592592592592602</v>
      </c>
      <c r="M75" s="16"/>
      <c r="N75" s="24">
        <f t="shared" si="27"/>
        <v>0.24358681990441358</v>
      </c>
      <c r="O75" s="24">
        <f t="shared" si="8"/>
        <v>-4.4817</v>
      </c>
      <c r="P75" s="24"/>
      <c r="R75" s="11"/>
    </row>
    <row r="76" spans="1:30" ht="12.75">
      <c r="A76" s="4">
        <v>-221.82</v>
      </c>
      <c r="B76" s="1">
        <v>-11.54</v>
      </c>
      <c r="C76" s="1">
        <v>-4.84</v>
      </c>
      <c r="F76" s="15">
        <f t="shared" si="29"/>
        <v>-140.02923772788867</v>
      </c>
      <c r="G76" s="15">
        <f t="shared" si="30"/>
        <v>-139.25587525120764</v>
      </c>
      <c r="H76" s="27">
        <f t="shared" ref="H76:H139" si="31">AVERAGEIFS(Oxyb,KyrBPb,"&gt;"&amp;F76,KyrBPb,"&lt;="&amp;F77)</f>
        <v>-2.89</v>
      </c>
      <c r="I76" s="27">
        <f t="shared" si="19"/>
        <v>-2.6766666666666672</v>
      </c>
      <c r="J76" s="27">
        <f t="shared" si="20"/>
        <v>-3.0914814814814813</v>
      </c>
      <c r="K76" s="15">
        <f t="shared" si="21"/>
        <v>-0.41481481481481408</v>
      </c>
      <c r="L76" s="45">
        <f t="shared" si="22"/>
        <v>-0.20148148148148115</v>
      </c>
      <c r="M76" s="16"/>
      <c r="N76" s="24">
        <f t="shared" si="27"/>
        <v>0.81002459571067209</v>
      </c>
      <c r="O76" s="24">
        <f t="shared" si="8"/>
        <v>-4.4817</v>
      </c>
      <c r="P76" s="24"/>
      <c r="R76" s="11"/>
    </row>
    <row r="77" spans="1:30" ht="12.75">
      <c r="A77" s="4">
        <v>-221.76</v>
      </c>
      <c r="B77" s="1">
        <v>-11.88</v>
      </c>
      <c r="C77" s="1">
        <v>-5.48</v>
      </c>
      <c r="F77" s="15">
        <f t="shared" si="29"/>
        <v>-138.48251277452661</v>
      </c>
      <c r="G77" s="15">
        <f t="shared" si="30"/>
        <v>-137.70915029784558</v>
      </c>
      <c r="H77" s="27">
        <f t="shared" si="31"/>
        <v>-2.89</v>
      </c>
      <c r="I77" s="27">
        <f t="shared" si="19"/>
        <v>-2.9122222222222227</v>
      </c>
      <c r="J77" s="27">
        <f t="shared" si="20"/>
        <v>-3.4292592592592595</v>
      </c>
      <c r="K77" s="15">
        <f t="shared" si="21"/>
        <v>-0.51703703703703674</v>
      </c>
      <c r="L77" s="45">
        <f t="shared" si="22"/>
        <v>-0.53925925925925933</v>
      </c>
      <c r="M77" s="16"/>
      <c r="N77" s="24">
        <f t="shared" si="27"/>
        <v>0.99744286076328781</v>
      </c>
      <c r="O77" s="24">
        <f t="shared" si="8"/>
        <v>-4.4817</v>
      </c>
      <c r="P77" s="24"/>
      <c r="R77" s="11"/>
    </row>
    <row r="78" spans="1:30" ht="12.75">
      <c r="A78" s="4">
        <v>-221.7</v>
      </c>
      <c r="B78" s="1">
        <v>-11.92</v>
      </c>
      <c r="C78" s="1">
        <v>-5.71</v>
      </c>
      <c r="F78" s="15">
        <f t="shared" si="29"/>
        <v>-136.93578782116455</v>
      </c>
      <c r="G78" s="15">
        <f t="shared" si="30"/>
        <v>-136.16242534448352</v>
      </c>
      <c r="H78" s="27">
        <f t="shared" si="31"/>
        <v>-2.956666666666667</v>
      </c>
      <c r="I78" s="27">
        <f t="shared" si="19"/>
        <v>-3.2488888888888892</v>
      </c>
      <c r="J78" s="27">
        <f t="shared" si="20"/>
        <v>-3.8389417989417987</v>
      </c>
      <c r="K78" s="15">
        <f t="shared" si="21"/>
        <v>-0.5900529100529095</v>
      </c>
      <c r="L78" s="45">
        <f t="shared" si="22"/>
        <v>-0.88227513227513166</v>
      </c>
      <c r="M78" s="16"/>
      <c r="N78" s="24">
        <f t="shared" si="27"/>
        <v>0.71814652592215023</v>
      </c>
      <c r="O78" s="24">
        <f t="shared" si="8"/>
        <v>-4.4817</v>
      </c>
      <c r="P78" s="24"/>
      <c r="R78" s="11"/>
    </row>
    <row r="79" spans="1:30" ht="12.75">
      <c r="A79" s="4">
        <v>-221.64</v>
      </c>
      <c r="B79" s="1">
        <v>-11.8</v>
      </c>
      <c r="C79" s="1">
        <v>-5.18</v>
      </c>
      <c r="E79" t="s">
        <v>97</v>
      </c>
      <c r="F79" s="15">
        <f t="shared" si="29"/>
        <v>-135.38906286780249</v>
      </c>
      <c r="G79" s="15">
        <f t="shared" si="30"/>
        <v>-134.61570039112146</v>
      </c>
      <c r="H79" s="27">
        <v>-3.9</v>
      </c>
      <c r="I79" s="27">
        <f t="shared" si="19"/>
        <v>-3.9022222222222225</v>
      </c>
      <c r="J79" s="27">
        <f t="shared" si="20"/>
        <v>-4.3586772486772496</v>
      </c>
      <c r="K79" s="15">
        <f t="shared" si="21"/>
        <v>-0.45645502645502711</v>
      </c>
      <c r="L79" s="45">
        <f t="shared" si="22"/>
        <v>-0.45867724867724968</v>
      </c>
      <c r="M79" s="16"/>
      <c r="N79" s="24">
        <f t="shared" si="27"/>
        <v>0.10282145029242397</v>
      </c>
      <c r="O79" s="24">
        <f t="shared" ref="O79:O142" si="32">O78</f>
        <v>-4.4817</v>
      </c>
      <c r="P79" s="24"/>
      <c r="R79" s="11"/>
    </row>
    <row r="80" spans="1:30" ht="12.75">
      <c r="A80" s="4">
        <v>-221.58</v>
      </c>
      <c r="B80" s="1">
        <v>-11.73</v>
      </c>
      <c r="C80" s="1">
        <v>-5.19</v>
      </c>
      <c r="E80" t="s">
        <v>97</v>
      </c>
      <c r="F80" s="15">
        <f t="shared" si="29"/>
        <v>-133.84233791444044</v>
      </c>
      <c r="G80" s="15">
        <f t="shared" si="30"/>
        <v>-133.06897543775941</v>
      </c>
      <c r="H80" s="27">
        <v>-4.8499999999999996</v>
      </c>
      <c r="I80" s="27">
        <f t="shared" si="19"/>
        <v>-4.8433333333333337</v>
      </c>
      <c r="J80" s="27">
        <f t="shared" si="20"/>
        <v>-4.8734179894179901</v>
      </c>
      <c r="K80" s="15">
        <f t="shared" si="21"/>
        <v>-3.008465608465638E-2</v>
      </c>
      <c r="L80" s="45">
        <f t="shared" si="22"/>
        <v>-2.3417989417990448E-2</v>
      </c>
      <c r="M80" s="16"/>
      <c r="N80" s="24">
        <f t="shared" si="27"/>
        <v>-0.56061492466225493</v>
      </c>
      <c r="O80" s="24">
        <f t="shared" si="32"/>
        <v>-4.4817</v>
      </c>
      <c r="P80" s="24"/>
      <c r="R80" s="11"/>
    </row>
    <row r="81" spans="1:18" ht="12.75">
      <c r="A81" s="4">
        <v>-221.52</v>
      </c>
      <c r="B81" s="1">
        <v>-11.89</v>
      </c>
      <c r="C81" s="1">
        <v>-5.4</v>
      </c>
      <c r="F81" s="15">
        <f t="shared" si="29"/>
        <v>-132.29561296107838</v>
      </c>
      <c r="G81" s="15">
        <f t="shared" si="30"/>
        <v>-131.52225048439735</v>
      </c>
      <c r="H81" s="27">
        <f t="shared" si="31"/>
        <v>-5.78</v>
      </c>
      <c r="I81" s="27">
        <f t="shared" si="19"/>
        <v>-5.7090476190476194</v>
      </c>
      <c r="J81" s="27">
        <f t="shared" si="20"/>
        <v>-5.3281892312480554</v>
      </c>
      <c r="K81" s="15">
        <f t="shared" si="21"/>
        <v>0.38085838779956394</v>
      </c>
      <c r="L81" s="45">
        <f t="shared" si="22"/>
        <v>0.45181076875194481</v>
      </c>
      <c r="M81" s="16"/>
      <c r="N81" s="24">
        <f t="shared" si="27"/>
        <v>-0.96173334582658732</v>
      </c>
      <c r="O81" s="24">
        <f t="shared" si="32"/>
        <v>-4.4817</v>
      </c>
      <c r="P81" s="24"/>
      <c r="R81" s="11"/>
    </row>
    <row r="82" spans="1:18" ht="12.75">
      <c r="A82" s="4">
        <v>-221.45</v>
      </c>
      <c r="B82" s="1">
        <v>-11.64</v>
      </c>
      <c r="C82" s="1">
        <v>-5.2</v>
      </c>
      <c r="E82" t="s">
        <v>97</v>
      </c>
      <c r="F82" s="15">
        <f t="shared" si="29"/>
        <v>-130.74888800771632</v>
      </c>
      <c r="G82" s="15">
        <f t="shared" si="30"/>
        <v>-129.97552553103529</v>
      </c>
      <c r="H82" s="27">
        <f>(H81+H83)/2</f>
        <v>-6.4971428571428564</v>
      </c>
      <c r="I82" s="27">
        <f t="shared" si="19"/>
        <v>-6.4971428571428573</v>
      </c>
      <c r="J82" s="27">
        <f t="shared" si="20"/>
        <v>-5.8076707127295366</v>
      </c>
      <c r="K82" s="15">
        <f t="shared" si="21"/>
        <v>0.68947214441332072</v>
      </c>
      <c r="L82" s="45">
        <f t="shared" si="22"/>
        <v>0.68947214441331983</v>
      </c>
      <c r="M82" s="16"/>
      <c r="N82" s="24">
        <f t="shared" si="27"/>
        <v>-0.91284604600310237</v>
      </c>
      <c r="O82" s="24">
        <f t="shared" si="32"/>
        <v>-4.4817</v>
      </c>
      <c r="P82" s="24"/>
      <c r="R82" s="11"/>
    </row>
    <row r="83" spans="1:18" ht="12.75">
      <c r="A83" s="4">
        <v>-221.39</v>
      </c>
      <c r="B83" s="1">
        <v>-11.56</v>
      </c>
      <c r="C83" s="1">
        <v>-5.47</v>
      </c>
      <c r="F83" s="15">
        <f t="shared" si="29"/>
        <v>-129.20216305435426</v>
      </c>
      <c r="G83" s="15">
        <f t="shared" si="30"/>
        <v>-128.42880057767323</v>
      </c>
      <c r="H83" s="27">
        <f t="shared" si="31"/>
        <v>-7.2142857142857135</v>
      </c>
      <c r="I83" s="27">
        <f t="shared" si="19"/>
        <v>-6.8646984126984121</v>
      </c>
      <c r="J83" s="27">
        <f t="shared" si="20"/>
        <v>-6.2424855275443507</v>
      </c>
      <c r="K83" s="15">
        <f t="shared" si="21"/>
        <v>0.62221288515406137</v>
      </c>
      <c r="L83" s="45">
        <f t="shared" si="22"/>
        <v>0.97180018674136281</v>
      </c>
      <c r="M83" s="16"/>
      <c r="N83" s="24">
        <f t="shared" si="27"/>
        <v>-0.436827936101014</v>
      </c>
      <c r="O83" s="24">
        <f t="shared" si="32"/>
        <v>-4.4817</v>
      </c>
      <c r="P83" s="24"/>
      <c r="R83" s="11"/>
    </row>
    <row r="84" spans="1:18" ht="12.75">
      <c r="A84" s="4">
        <v>-221.33</v>
      </c>
      <c r="B84" s="1">
        <v>-11.53</v>
      </c>
      <c r="C84" s="1">
        <v>-5.41</v>
      </c>
      <c r="F84" s="15">
        <f t="shared" si="29"/>
        <v>-127.65543810099221</v>
      </c>
      <c r="G84" s="15">
        <f t="shared" si="30"/>
        <v>-126.88207562431118</v>
      </c>
      <c r="H84" s="27">
        <f t="shared" si="31"/>
        <v>-6.8826666666666663</v>
      </c>
      <c r="I84" s="27">
        <f t="shared" si="19"/>
        <v>-7.0266311858076564</v>
      </c>
      <c r="J84" s="27">
        <f t="shared" si="20"/>
        <v>-6.5516830584085488</v>
      </c>
      <c r="K84" s="15">
        <f t="shared" si="21"/>
        <v>0.47494812739910763</v>
      </c>
      <c r="L84" s="45">
        <f t="shared" si="22"/>
        <v>0.33098360825811746</v>
      </c>
      <c r="M84" s="16"/>
      <c r="N84" s="24">
        <f t="shared" si="27"/>
        <v>0.24358681990445469</v>
      </c>
      <c r="O84" s="24">
        <f t="shared" si="32"/>
        <v>-4.4817</v>
      </c>
      <c r="P84" s="24"/>
      <c r="R84" s="11"/>
    </row>
    <row r="85" spans="1:18" ht="12.75">
      <c r="A85" s="4">
        <v>-221.27</v>
      </c>
      <c r="B85" s="1">
        <v>-11.81</v>
      </c>
      <c r="C85" s="1">
        <v>-5.52</v>
      </c>
      <c r="F85" s="15">
        <f t="shared" si="29"/>
        <v>-126.10871314763017</v>
      </c>
      <c r="G85" s="15">
        <f t="shared" si="30"/>
        <v>-125.33535067094914</v>
      </c>
      <c r="H85" s="27">
        <f t="shared" si="31"/>
        <v>-6.9829411764705878</v>
      </c>
      <c r="I85" s="27">
        <f t="shared" si="19"/>
        <v>-7.0236470588235287</v>
      </c>
      <c r="J85" s="27">
        <f t="shared" si="20"/>
        <v>-6.4880719472974375</v>
      </c>
      <c r="K85" s="15">
        <f t="shared" si="21"/>
        <v>0.53557511152609116</v>
      </c>
      <c r="L85" s="45">
        <f t="shared" si="22"/>
        <v>0.49486922917315024</v>
      </c>
      <c r="M85" s="16"/>
      <c r="N85" s="24">
        <f t="shared" si="27"/>
        <v>0.81002459571069696</v>
      </c>
      <c r="O85" s="24">
        <f t="shared" si="32"/>
        <v>-4.4817</v>
      </c>
      <c r="P85" s="24"/>
      <c r="R85" s="11"/>
    </row>
    <row r="86" spans="1:18" ht="12.75">
      <c r="A86" s="4">
        <v>-221.2</v>
      </c>
      <c r="B86" s="1">
        <v>-12.08</v>
      </c>
      <c r="C86" s="1">
        <v>-5.63</v>
      </c>
      <c r="F86" s="15">
        <f t="shared" si="29"/>
        <v>-124.56198819426812</v>
      </c>
      <c r="G86" s="15">
        <f t="shared" si="30"/>
        <v>-123.7886257175871</v>
      </c>
      <c r="H86" s="27">
        <f t="shared" si="31"/>
        <v>-7.2053333333333329</v>
      </c>
      <c r="I86" s="27">
        <f t="shared" si="19"/>
        <v>-7.0194248366013072</v>
      </c>
      <c r="J86" s="27">
        <f t="shared" si="20"/>
        <v>-6.3119608361863264</v>
      </c>
      <c r="K86" s="15">
        <f t="shared" si="21"/>
        <v>0.70746400041498081</v>
      </c>
      <c r="L86" s="45">
        <f t="shared" si="22"/>
        <v>0.89337249714700651</v>
      </c>
      <c r="M86" s="16"/>
      <c r="N86" s="24">
        <f t="shared" si="27"/>
        <v>0.99744286076328526</v>
      </c>
      <c r="O86" s="24">
        <f t="shared" si="32"/>
        <v>-4.4817</v>
      </c>
      <c r="P86" s="24"/>
      <c r="R86" s="11"/>
    </row>
    <row r="87" spans="1:18" ht="12.75">
      <c r="A87" s="4">
        <v>-221.15</v>
      </c>
      <c r="B87" s="1">
        <v>-12.15</v>
      </c>
      <c r="C87" s="1">
        <v>-6.07</v>
      </c>
      <c r="F87" s="15">
        <f t="shared" si="29"/>
        <v>-123.01526324090608</v>
      </c>
      <c r="G87" s="15">
        <f t="shared" si="30"/>
        <v>-122.24190076422505</v>
      </c>
      <c r="H87" s="27">
        <f t="shared" si="31"/>
        <v>-6.87</v>
      </c>
      <c r="I87" s="27">
        <f t="shared" si="19"/>
        <v>-6.9193703703703706</v>
      </c>
      <c r="J87" s="27">
        <f t="shared" si="20"/>
        <v>-6.0256116298371207</v>
      </c>
      <c r="K87" s="15">
        <f t="shared" si="21"/>
        <v>0.89375874053324988</v>
      </c>
      <c r="L87" s="45">
        <f t="shared" si="22"/>
        <v>0.84438837016287938</v>
      </c>
      <c r="M87" s="16"/>
      <c r="N87" s="24">
        <f t="shared" si="27"/>
        <v>0.71814652592213069</v>
      </c>
      <c r="O87" s="24">
        <f t="shared" si="32"/>
        <v>-4.4817</v>
      </c>
      <c r="P87" s="24"/>
      <c r="R87" s="11"/>
    </row>
    <row r="88" spans="1:18" ht="12.75">
      <c r="A88" s="4">
        <v>-221.09</v>
      </c>
      <c r="B88" s="1">
        <v>-11.84</v>
      </c>
      <c r="C88" s="1">
        <v>-5.48</v>
      </c>
      <c r="F88" s="15">
        <f t="shared" si="29"/>
        <v>-121.46853828754404</v>
      </c>
      <c r="G88" s="15">
        <f t="shared" si="30"/>
        <v>-120.69517581086301</v>
      </c>
      <c r="H88" s="27">
        <f t="shared" si="31"/>
        <v>-6.6827777777777779</v>
      </c>
      <c r="I88" s="27">
        <f t="shared" si="19"/>
        <v>-5.9434259259259257</v>
      </c>
      <c r="J88" s="27">
        <f t="shared" si="20"/>
        <v>-5.7106909949164857</v>
      </c>
      <c r="K88" s="15">
        <f t="shared" si="21"/>
        <v>0.23273493100943998</v>
      </c>
      <c r="L88" s="45">
        <f t="shared" si="22"/>
        <v>0.97208678286129224</v>
      </c>
      <c r="M88" s="16"/>
      <c r="N88" s="24">
        <f t="shared" si="27"/>
        <v>0.10282145029241008</v>
      </c>
      <c r="O88" s="24">
        <f t="shared" si="32"/>
        <v>-4.4817</v>
      </c>
      <c r="P88" s="24"/>
      <c r="R88" s="11"/>
    </row>
    <row r="89" spans="1:18" ht="12.75">
      <c r="A89" s="4">
        <v>-221.03</v>
      </c>
      <c r="B89" s="1">
        <v>-11.97</v>
      </c>
      <c r="C89" s="1">
        <v>-5.59</v>
      </c>
      <c r="F89" s="15">
        <f t="shared" si="29"/>
        <v>-119.92181333418199</v>
      </c>
      <c r="G89" s="15">
        <f t="shared" si="30"/>
        <v>-119.14845085750096</v>
      </c>
      <c r="H89" s="27">
        <f t="shared" si="31"/>
        <v>-4.2774999999999999</v>
      </c>
      <c r="I89" s="27">
        <f t="shared" ref="I89:I152" si="33">AVERAGE(H88:H90)</f>
        <v>-5.0517592592592591</v>
      </c>
      <c r="J89" s="27">
        <f t="shared" ref="J89:J152" si="34">AVERAGE(H85:H93)</f>
        <v>-5.4459502541757452</v>
      </c>
      <c r="K89" s="15">
        <f t="shared" ref="K89:K152" si="35">J89-I89</f>
        <v>-0.39419099491648613</v>
      </c>
      <c r="L89" s="45">
        <f t="shared" ref="L89:L152" si="36">J89-H89</f>
        <v>-1.1684502541757453</v>
      </c>
      <c r="M89" s="16"/>
      <c r="N89" s="24">
        <f t="shared" si="27"/>
        <v>-0.56061492466226648</v>
      </c>
      <c r="O89" s="24">
        <f t="shared" si="32"/>
        <v>-4.4817</v>
      </c>
      <c r="P89" s="24"/>
      <c r="R89" s="11"/>
    </row>
    <row r="90" spans="1:18" ht="12.75">
      <c r="A90" s="4">
        <v>-220.9</v>
      </c>
      <c r="B90" s="1">
        <v>-11.84</v>
      </c>
      <c r="C90" s="1">
        <v>-5.55</v>
      </c>
      <c r="F90" s="15">
        <f t="shared" si="29"/>
        <v>-118.37508838081995</v>
      </c>
      <c r="G90" s="15">
        <f t="shared" si="30"/>
        <v>-117.60172590413892</v>
      </c>
      <c r="H90" s="27">
        <f t="shared" si="31"/>
        <v>-4.1950000000000003</v>
      </c>
      <c r="I90" s="27">
        <f t="shared" si="33"/>
        <v>-4.1308333333333334</v>
      </c>
      <c r="J90" s="27">
        <f t="shared" si="34"/>
        <v>-5.1617345679012345</v>
      </c>
      <c r="K90" s="15">
        <f t="shared" si="35"/>
        <v>-1.0309012345679012</v>
      </c>
      <c r="L90" s="45">
        <f t="shared" si="36"/>
        <v>-0.96673456790123424</v>
      </c>
      <c r="M90" s="16"/>
      <c r="N90" s="24">
        <f t="shared" si="27"/>
        <v>-0.9617333458265892</v>
      </c>
      <c r="O90" s="24">
        <f t="shared" si="32"/>
        <v>-4.4817</v>
      </c>
      <c r="P90" s="24"/>
      <c r="R90" s="11"/>
    </row>
    <row r="91" spans="1:18" ht="12.75">
      <c r="A91" s="4">
        <v>-220.84</v>
      </c>
      <c r="B91" s="1">
        <v>-11.53</v>
      </c>
      <c r="C91" s="1">
        <v>-5.61</v>
      </c>
      <c r="F91" s="15">
        <f t="shared" si="29"/>
        <v>-116.8283634274579</v>
      </c>
      <c r="G91" s="15">
        <f t="shared" si="30"/>
        <v>-116.05500095077687</v>
      </c>
      <c r="H91" s="27">
        <f t="shared" si="31"/>
        <v>-3.92</v>
      </c>
      <c r="I91" s="27">
        <f t="shared" si="33"/>
        <v>-4.165</v>
      </c>
      <c r="J91" s="27">
        <f t="shared" si="34"/>
        <v>-4.9120308641975292</v>
      </c>
      <c r="K91" s="15">
        <f t="shared" si="35"/>
        <v>-0.74703086419752918</v>
      </c>
      <c r="L91" s="45">
        <f t="shared" si="36"/>
        <v>-0.99203086419752928</v>
      </c>
      <c r="M91" s="16"/>
      <c r="N91" s="24">
        <f t="shared" si="27"/>
        <v>-0.9128460460030996</v>
      </c>
      <c r="O91" s="24">
        <f t="shared" si="32"/>
        <v>-4.4817</v>
      </c>
      <c r="P91" s="24"/>
      <c r="R91" s="11"/>
    </row>
    <row r="92" spans="1:18" ht="12.75">
      <c r="A92" s="4">
        <v>-220.78</v>
      </c>
      <c r="B92" s="1">
        <v>-11.25</v>
      </c>
      <c r="C92" s="1">
        <v>-5.46</v>
      </c>
      <c r="F92" s="15">
        <f t="shared" si="29"/>
        <v>-115.28163847409586</v>
      </c>
      <c r="G92" s="15">
        <f t="shared" si="30"/>
        <v>-114.50827599741483</v>
      </c>
      <c r="H92" s="27">
        <f t="shared" si="31"/>
        <v>-4.38</v>
      </c>
      <c r="I92" s="27">
        <f t="shared" si="33"/>
        <v>-4.2666666666666666</v>
      </c>
      <c r="J92" s="27">
        <f t="shared" si="34"/>
        <v>-4.7913641975308643</v>
      </c>
      <c r="K92" s="15">
        <f t="shared" si="35"/>
        <v>-0.52469753086419768</v>
      </c>
      <c r="L92" s="45">
        <f t="shared" si="36"/>
        <v>-0.41136419753086439</v>
      </c>
      <c r="M92" s="16"/>
      <c r="N92" s="24">
        <f t="shared" si="27"/>
        <v>-0.43682793610102066</v>
      </c>
      <c r="O92" s="24">
        <f t="shared" si="32"/>
        <v>-4.4817</v>
      </c>
      <c r="P92" s="24"/>
      <c r="R92" s="11"/>
    </row>
    <row r="93" spans="1:18" ht="12.75">
      <c r="A93" s="4">
        <v>-220.72</v>
      </c>
      <c r="B93" s="1">
        <v>-11.91</v>
      </c>
      <c r="C93" s="1">
        <v>-5.56</v>
      </c>
      <c r="F93" s="15">
        <f t="shared" si="29"/>
        <v>-113.73491352073381</v>
      </c>
      <c r="G93" s="15">
        <f t="shared" si="30"/>
        <v>-112.96155104405278</v>
      </c>
      <c r="H93" s="27">
        <f t="shared" si="31"/>
        <v>-4.5</v>
      </c>
      <c r="I93" s="27">
        <f t="shared" si="33"/>
        <v>-4.4349999999999996</v>
      </c>
      <c r="J93" s="27">
        <f t="shared" si="34"/>
        <v>-4.7074999999999996</v>
      </c>
      <c r="K93" s="15">
        <f t="shared" si="35"/>
        <v>-0.27249999999999996</v>
      </c>
      <c r="L93" s="45">
        <f t="shared" si="36"/>
        <v>-0.20749999999999957</v>
      </c>
      <c r="M93" s="16"/>
      <c r="N93" s="24">
        <f t="shared" si="27"/>
        <v>0.24358681990446135</v>
      </c>
      <c r="O93" s="24">
        <f t="shared" si="32"/>
        <v>-4.4817</v>
      </c>
      <c r="P93" s="24"/>
      <c r="R93" s="11"/>
    </row>
    <row r="94" spans="1:18" ht="12.75">
      <c r="A94" s="4">
        <v>-220.66</v>
      </c>
      <c r="B94" s="1">
        <v>-12.02</v>
      </c>
      <c r="C94" s="1">
        <v>-5.51</v>
      </c>
      <c r="F94" s="15">
        <f t="shared" si="29"/>
        <v>-112.18818856737177</v>
      </c>
      <c r="G94" s="15">
        <f t="shared" si="30"/>
        <v>-111.41482609069074</v>
      </c>
      <c r="H94" s="27">
        <f t="shared" si="31"/>
        <v>-4.4249999999999998</v>
      </c>
      <c r="I94" s="27">
        <f t="shared" si="33"/>
        <v>-4.6276666666666673</v>
      </c>
      <c r="J94" s="27">
        <f t="shared" si="34"/>
        <v>-4.8485185185185182</v>
      </c>
      <c r="K94" s="15">
        <f t="shared" si="35"/>
        <v>-0.22085185185185097</v>
      </c>
      <c r="L94" s="45">
        <f t="shared" si="36"/>
        <v>-0.42351851851851841</v>
      </c>
      <c r="M94" s="16"/>
      <c r="N94" s="24">
        <f t="shared" si="27"/>
        <v>0.81002459571069263</v>
      </c>
      <c r="O94" s="24">
        <f t="shared" si="32"/>
        <v>-4.4817</v>
      </c>
      <c r="P94" s="24"/>
      <c r="R94" s="11"/>
    </row>
    <row r="95" spans="1:18" ht="12.75">
      <c r="A95" s="4">
        <v>-220.6</v>
      </c>
      <c r="B95" s="1">
        <v>-12.02</v>
      </c>
      <c r="C95" s="1">
        <v>-5.62</v>
      </c>
      <c r="F95" s="15">
        <f t="shared" si="29"/>
        <v>-110.64146361400972</v>
      </c>
      <c r="G95" s="15">
        <f t="shared" si="30"/>
        <v>-109.86810113732869</v>
      </c>
      <c r="H95" s="27">
        <f t="shared" si="31"/>
        <v>-4.9580000000000002</v>
      </c>
      <c r="I95" s="27">
        <f t="shared" si="33"/>
        <v>-5.0556666666666663</v>
      </c>
      <c r="J95" s="27">
        <f t="shared" si="34"/>
        <v>-5.0485185185185175</v>
      </c>
      <c r="K95" s="15">
        <f t="shared" si="35"/>
        <v>7.1481481481487918E-3</v>
      </c>
      <c r="L95" s="45">
        <f t="shared" si="36"/>
        <v>-9.0518518518517332E-2</v>
      </c>
      <c r="M95" s="16"/>
      <c r="N95" s="24">
        <f t="shared" si="27"/>
        <v>0.99744286076328481</v>
      </c>
      <c r="O95" s="24">
        <f t="shared" si="32"/>
        <v>-4.4817</v>
      </c>
      <c r="P95" s="24"/>
      <c r="R95" s="11"/>
    </row>
    <row r="96" spans="1:18" ht="12.75">
      <c r="A96" s="4">
        <v>-220.54</v>
      </c>
      <c r="B96" s="1">
        <v>-12.07</v>
      </c>
      <c r="C96" s="1">
        <v>-5.71</v>
      </c>
      <c r="F96" s="15">
        <f t="shared" si="29"/>
        <v>-109.09473866064768</v>
      </c>
      <c r="G96" s="15">
        <f t="shared" si="30"/>
        <v>-108.32137618396665</v>
      </c>
      <c r="H96" s="27">
        <f t="shared" si="31"/>
        <v>-5.7839999999999998</v>
      </c>
      <c r="I96" s="27">
        <f t="shared" si="33"/>
        <v>-5.5566666666666675</v>
      </c>
      <c r="J96" s="27">
        <f t="shared" si="34"/>
        <v>-5.2755555555555542</v>
      </c>
      <c r="K96" s="15">
        <f t="shared" si="35"/>
        <v>0.28111111111111331</v>
      </c>
      <c r="L96" s="45">
        <f t="shared" si="36"/>
        <v>0.50844444444444559</v>
      </c>
      <c r="M96" s="16"/>
      <c r="N96" s="24">
        <f t="shared" si="27"/>
        <v>0.7181465259221308</v>
      </c>
      <c r="O96" s="24">
        <f t="shared" si="32"/>
        <v>-4.4817</v>
      </c>
      <c r="P96" s="24"/>
      <c r="R96" s="11"/>
    </row>
    <row r="97" spans="1:18" ht="12.75">
      <c r="A97" s="4">
        <v>-220.48</v>
      </c>
      <c r="B97" s="1">
        <v>-12.05</v>
      </c>
      <c r="C97" s="1">
        <v>-5.54</v>
      </c>
      <c r="F97" s="15">
        <f t="shared" si="29"/>
        <v>-107.54801370728563</v>
      </c>
      <c r="G97" s="15">
        <f t="shared" si="30"/>
        <v>-106.7746512306046</v>
      </c>
      <c r="H97" s="27">
        <f t="shared" si="31"/>
        <v>-5.9279999999999999</v>
      </c>
      <c r="I97" s="27">
        <f t="shared" si="33"/>
        <v>-5.7528888888888892</v>
      </c>
      <c r="J97" s="27">
        <f t="shared" si="34"/>
        <v>-5.4577777777777783</v>
      </c>
      <c r="K97" s="15">
        <f t="shared" si="35"/>
        <v>0.29511111111111088</v>
      </c>
      <c r="L97" s="45">
        <f t="shared" si="36"/>
        <v>0.47022222222222165</v>
      </c>
      <c r="M97" s="16"/>
      <c r="N97" s="24">
        <f t="shared" si="27"/>
        <v>0.10282145029240326</v>
      </c>
      <c r="O97" s="24">
        <f t="shared" si="32"/>
        <v>-4.4817</v>
      </c>
      <c r="P97" s="24"/>
      <c r="R97" s="11"/>
    </row>
    <row r="98" spans="1:18" ht="12.75">
      <c r="A98" s="4">
        <v>-220.42</v>
      </c>
      <c r="B98" s="1">
        <v>-11.99</v>
      </c>
      <c r="C98" s="1">
        <v>-5.74</v>
      </c>
      <c r="F98" s="15">
        <f t="shared" si="29"/>
        <v>-106.00128875392359</v>
      </c>
      <c r="G98" s="15">
        <f t="shared" si="30"/>
        <v>-105.22792627724256</v>
      </c>
      <c r="H98" s="27">
        <f t="shared" si="31"/>
        <v>-5.5466666666666669</v>
      </c>
      <c r="I98" s="27">
        <f t="shared" si="33"/>
        <v>-5.8232222222222232</v>
      </c>
      <c r="J98" s="27">
        <f t="shared" si="34"/>
        <v>-5.5314814814814808</v>
      </c>
      <c r="K98" s="15">
        <f t="shared" si="35"/>
        <v>0.29174074074074241</v>
      </c>
      <c r="L98" s="45">
        <f t="shared" si="36"/>
        <v>1.5185185185186079E-2</v>
      </c>
      <c r="M98" s="16"/>
      <c r="N98" s="24">
        <f t="shared" ref="N98:N129" si="37" xml:space="preserve"> SIN((2*PI()*(G98+O98)/13.9205245802584) + 2.989911921)</f>
        <v>-0.56061492466226626</v>
      </c>
      <c r="O98" s="24">
        <f t="shared" si="32"/>
        <v>-4.4817</v>
      </c>
      <c r="P98" s="24"/>
      <c r="R98" s="11"/>
    </row>
    <row r="99" spans="1:18" ht="12.75">
      <c r="A99" s="4">
        <v>-220.36</v>
      </c>
      <c r="B99" s="1">
        <v>-11.97</v>
      </c>
      <c r="C99" s="1">
        <v>-5.98</v>
      </c>
      <c r="F99" s="15">
        <f t="shared" si="29"/>
        <v>-104.45456380056154</v>
      </c>
      <c r="G99" s="15">
        <f t="shared" si="30"/>
        <v>-103.68120132388052</v>
      </c>
      <c r="H99" s="27">
        <f t="shared" si="31"/>
        <v>-5.9950000000000001</v>
      </c>
      <c r="I99" s="27">
        <f t="shared" si="33"/>
        <v>-5.8350000000000009</v>
      </c>
      <c r="J99" s="27">
        <f t="shared" si="34"/>
        <v>-5.6050000000000004</v>
      </c>
      <c r="K99" s="15">
        <f t="shared" si="35"/>
        <v>0.23000000000000043</v>
      </c>
      <c r="L99" s="45">
        <f t="shared" si="36"/>
        <v>0.38999999999999968</v>
      </c>
      <c r="M99" s="16"/>
      <c r="N99" s="24">
        <f t="shared" si="37"/>
        <v>-0.96173334582658909</v>
      </c>
      <c r="O99" s="24">
        <f t="shared" si="32"/>
        <v>-4.4817</v>
      </c>
      <c r="P99" s="24"/>
      <c r="R99" s="11"/>
    </row>
    <row r="100" spans="1:18" ht="12.75">
      <c r="A100" s="4">
        <v>-220.3</v>
      </c>
      <c r="B100" s="1">
        <v>-11.48</v>
      </c>
      <c r="C100" s="1">
        <v>-5.84</v>
      </c>
      <c r="F100" s="15">
        <f t="shared" si="29"/>
        <v>-102.9078388471995</v>
      </c>
      <c r="G100" s="15">
        <f t="shared" si="30"/>
        <v>-102.13447637051847</v>
      </c>
      <c r="H100" s="27">
        <f t="shared" si="31"/>
        <v>-5.9633333333333338</v>
      </c>
      <c r="I100" s="27">
        <f t="shared" si="33"/>
        <v>-5.9927777777777775</v>
      </c>
      <c r="J100" s="27">
        <f t="shared" si="34"/>
        <v>-5.6029999999999998</v>
      </c>
      <c r="K100" s="15">
        <f t="shared" si="35"/>
        <v>0.38977777777777778</v>
      </c>
      <c r="L100" s="45">
        <f t="shared" si="36"/>
        <v>0.36033333333333406</v>
      </c>
      <c r="M100" s="16"/>
      <c r="N100" s="24">
        <f t="shared" si="37"/>
        <v>-0.91284604600309971</v>
      </c>
      <c r="O100" s="24">
        <f t="shared" si="32"/>
        <v>-4.4817</v>
      </c>
      <c r="P100" s="24"/>
      <c r="R100" s="11"/>
    </row>
    <row r="101" spans="1:18" ht="12.75">
      <c r="A101" s="4">
        <v>-220.24</v>
      </c>
      <c r="B101" s="1">
        <v>-11.11</v>
      </c>
      <c r="C101" s="1">
        <v>-5.66</v>
      </c>
      <c r="F101" s="15">
        <f t="shared" si="29"/>
        <v>-101.36111389383746</v>
      </c>
      <c r="G101" s="15">
        <f t="shared" si="30"/>
        <v>-100.58775141715643</v>
      </c>
      <c r="H101" s="27">
        <f t="shared" si="31"/>
        <v>-6.02</v>
      </c>
      <c r="I101" s="27">
        <f t="shared" si="33"/>
        <v>-5.7155555555555564</v>
      </c>
      <c r="J101" s="27">
        <f t="shared" si="34"/>
        <v>-5.504777777777778</v>
      </c>
      <c r="K101" s="15">
        <f t="shared" si="35"/>
        <v>0.2107777777777784</v>
      </c>
      <c r="L101" s="45">
        <f t="shared" si="36"/>
        <v>0.51522222222222158</v>
      </c>
      <c r="M101" s="16"/>
      <c r="N101" s="24">
        <f t="shared" si="37"/>
        <v>-0.43682793610102727</v>
      </c>
      <c r="O101" s="24">
        <f t="shared" si="32"/>
        <v>-4.4817</v>
      </c>
      <c r="P101" s="24"/>
      <c r="R101" s="11"/>
    </row>
    <row r="102" spans="1:18" ht="12.75">
      <c r="A102" s="4">
        <v>-220.18</v>
      </c>
      <c r="B102" s="1">
        <v>-12.05</v>
      </c>
      <c r="C102" s="1">
        <v>-6.15</v>
      </c>
      <c r="F102" s="15">
        <f t="shared" si="29"/>
        <v>-99.814388940475411</v>
      </c>
      <c r="G102" s="15">
        <f t="shared" si="30"/>
        <v>-99.041026463794381</v>
      </c>
      <c r="H102" s="27">
        <f t="shared" si="31"/>
        <v>-5.1633333333333331</v>
      </c>
      <c r="I102" s="27">
        <f t="shared" si="33"/>
        <v>-5.4233333333333329</v>
      </c>
      <c r="J102" s="27">
        <f t="shared" si="34"/>
        <v>-5.3609259259259261</v>
      </c>
      <c r="K102" s="15">
        <f t="shared" si="35"/>
        <v>6.2407407407406801E-2</v>
      </c>
      <c r="L102" s="45">
        <f t="shared" si="36"/>
        <v>-0.19759259259259299</v>
      </c>
      <c r="M102" s="16"/>
      <c r="N102" s="24">
        <f t="shared" si="37"/>
        <v>0.2435868199044611</v>
      </c>
      <c r="O102" s="24">
        <f t="shared" si="32"/>
        <v>-4.4817</v>
      </c>
      <c r="P102" s="24"/>
      <c r="R102" s="11"/>
    </row>
    <row r="103" spans="1:18" ht="12.75">
      <c r="A103" s="4">
        <v>-220.12</v>
      </c>
      <c r="B103" s="1">
        <v>-11.29</v>
      </c>
      <c r="C103" s="1">
        <v>-6.96</v>
      </c>
      <c r="F103" s="15">
        <f t="shared" si="29"/>
        <v>-98.267663987113366</v>
      </c>
      <c r="G103" s="15">
        <f t="shared" si="30"/>
        <v>-97.494301510432336</v>
      </c>
      <c r="H103" s="27">
        <f t="shared" si="31"/>
        <v>-5.0866666666666669</v>
      </c>
      <c r="I103" s="27">
        <f t="shared" si="33"/>
        <v>-5.0633333333333335</v>
      </c>
      <c r="J103" s="27">
        <f t="shared" si="34"/>
        <v>-5.238407407407407</v>
      </c>
      <c r="K103" s="15">
        <f t="shared" si="35"/>
        <v>-0.17507407407407349</v>
      </c>
      <c r="L103" s="45">
        <f t="shared" si="36"/>
        <v>-0.15174074074074007</v>
      </c>
      <c r="M103" s="16"/>
      <c r="N103" s="24">
        <f t="shared" si="37"/>
        <v>0.81002459571069252</v>
      </c>
      <c r="O103" s="24">
        <f t="shared" si="32"/>
        <v>-4.4817</v>
      </c>
      <c r="P103" s="24"/>
      <c r="R103" s="11"/>
    </row>
    <row r="104" spans="1:18" ht="12.75">
      <c r="A104" s="4">
        <v>-220.06</v>
      </c>
      <c r="B104" s="1">
        <v>-10.67</v>
      </c>
      <c r="C104" s="1">
        <v>-6.57</v>
      </c>
      <c r="F104" s="15">
        <f t="shared" si="29"/>
        <v>-96.720939033751321</v>
      </c>
      <c r="G104" s="15">
        <f t="shared" si="30"/>
        <v>-95.947576557070292</v>
      </c>
      <c r="H104" s="27">
        <f t="shared" si="31"/>
        <v>-4.9399999999999995</v>
      </c>
      <c r="I104" s="27">
        <f t="shared" si="33"/>
        <v>-4.9755555555555553</v>
      </c>
      <c r="J104" s="27">
        <f t="shared" si="34"/>
        <v>-5.0752592592592585</v>
      </c>
      <c r="K104" s="15">
        <f t="shared" si="35"/>
        <v>-9.9703703703703184E-2</v>
      </c>
      <c r="L104" s="45">
        <f t="shared" si="36"/>
        <v>-0.13525925925925897</v>
      </c>
      <c r="M104" s="16"/>
      <c r="N104" s="24">
        <f t="shared" si="37"/>
        <v>0.99744286076328481</v>
      </c>
      <c r="O104" s="24">
        <f t="shared" si="32"/>
        <v>-4.4817</v>
      </c>
      <c r="P104" s="24"/>
      <c r="R104" s="11"/>
    </row>
    <row r="105" spans="1:18" ht="12.75">
      <c r="A105" s="4">
        <v>-220</v>
      </c>
      <c r="B105" s="1">
        <v>-12.52</v>
      </c>
      <c r="C105" s="1">
        <v>-7.23</v>
      </c>
      <c r="F105" s="15">
        <f t="shared" si="29"/>
        <v>-95.174214080389277</v>
      </c>
      <c r="G105" s="15">
        <f t="shared" si="30"/>
        <v>-94.400851603708247</v>
      </c>
      <c r="H105" s="27">
        <f t="shared" si="31"/>
        <v>-4.8999999999999995</v>
      </c>
      <c r="I105" s="27">
        <f t="shared" si="33"/>
        <v>-4.8244444444444445</v>
      </c>
      <c r="J105" s="27">
        <f t="shared" si="34"/>
        <v>-4.9807222222222221</v>
      </c>
      <c r="K105" s="15">
        <f t="shared" si="35"/>
        <v>-0.15627777777777752</v>
      </c>
      <c r="L105" s="45">
        <f t="shared" si="36"/>
        <v>-8.0722222222222584E-2</v>
      </c>
      <c r="M105" s="16"/>
      <c r="N105" s="24">
        <f t="shared" si="37"/>
        <v>0.71814652592213102</v>
      </c>
      <c r="O105" s="24">
        <f t="shared" si="32"/>
        <v>-4.4817</v>
      </c>
      <c r="P105" s="24"/>
      <c r="R105" s="11"/>
    </row>
    <row r="106" spans="1:18" ht="12.75">
      <c r="A106" s="4">
        <v>-220</v>
      </c>
      <c r="B106" s="1">
        <v>-11.14</v>
      </c>
      <c r="C106" s="1">
        <v>-8.41</v>
      </c>
      <c r="F106" s="15">
        <f t="shared" si="29"/>
        <v>-93.627489127027232</v>
      </c>
      <c r="G106" s="15">
        <f t="shared" si="30"/>
        <v>-92.854126650346203</v>
      </c>
      <c r="H106" s="27">
        <f t="shared" si="31"/>
        <v>-4.6333333333333337</v>
      </c>
      <c r="I106" s="27">
        <f t="shared" si="33"/>
        <v>-4.6591111111111116</v>
      </c>
      <c r="J106" s="27">
        <f t="shared" si="34"/>
        <v>-4.9773888888888882</v>
      </c>
      <c r="K106" s="15">
        <f t="shared" si="35"/>
        <v>-0.31827777777777655</v>
      </c>
      <c r="L106" s="45">
        <f t="shared" si="36"/>
        <v>-0.34405555555555445</v>
      </c>
      <c r="M106" s="16"/>
      <c r="N106" s="24">
        <f t="shared" si="37"/>
        <v>0.1028214502924035</v>
      </c>
      <c r="O106" s="24">
        <f t="shared" si="32"/>
        <v>-4.4817</v>
      </c>
      <c r="P106" s="24"/>
      <c r="R106" s="11"/>
    </row>
    <row r="107" spans="1:18" ht="12.75">
      <c r="A107" s="4">
        <v>-219.9</v>
      </c>
      <c r="B107" s="1">
        <v>-12.05</v>
      </c>
      <c r="C107" s="1">
        <v>-7</v>
      </c>
      <c r="F107" s="15">
        <f t="shared" si="29"/>
        <v>-92.080764173665187</v>
      </c>
      <c r="G107" s="15">
        <f t="shared" si="30"/>
        <v>-91.307401696984158</v>
      </c>
      <c r="H107" s="27">
        <f t="shared" si="31"/>
        <v>-4.444</v>
      </c>
      <c r="I107" s="27">
        <f t="shared" si="33"/>
        <v>-4.5346666666666664</v>
      </c>
      <c r="J107" s="27">
        <f t="shared" si="34"/>
        <v>-5.0959074074074078</v>
      </c>
      <c r="K107" s="15">
        <f t="shared" si="35"/>
        <v>-0.56124074074074137</v>
      </c>
      <c r="L107" s="45">
        <f t="shared" si="36"/>
        <v>-0.65190740740740782</v>
      </c>
      <c r="M107" s="16"/>
      <c r="N107" s="24">
        <f t="shared" si="37"/>
        <v>-0.56061492466226026</v>
      </c>
      <c r="O107" s="24">
        <f t="shared" si="32"/>
        <v>-4.4817</v>
      </c>
      <c r="P107" s="24"/>
      <c r="R107" s="11"/>
    </row>
    <row r="108" spans="1:18" ht="12.75">
      <c r="A108" s="4">
        <v>-219.8</v>
      </c>
      <c r="B108" s="1">
        <v>-12.55</v>
      </c>
      <c r="C108" s="1">
        <v>-7.12</v>
      </c>
      <c r="F108" s="15">
        <f t="shared" si="29"/>
        <v>-90.534039220303143</v>
      </c>
      <c r="G108" s="15">
        <f t="shared" si="30"/>
        <v>-89.760676743622113</v>
      </c>
      <c r="H108" s="27">
        <f t="shared" si="31"/>
        <v>-4.5266666666666664</v>
      </c>
      <c r="I108" s="27">
        <f t="shared" si="33"/>
        <v>-4.6943888888888887</v>
      </c>
      <c r="J108" s="27">
        <f t="shared" si="34"/>
        <v>-5.1716111111111109</v>
      </c>
      <c r="K108" s="15">
        <f t="shared" si="35"/>
        <v>-0.47722222222222221</v>
      </c>
      <c r="L108" s="45">
        <f t="shared" si="36"/>
        <v>-0.64494444444444454</v>
      </c>
      <c r="M108" s="16"/>
      <c r="N108" s="24">
        <f t="shared" si="37"/>
        <v>-0.96173334582659098</v>
      </c>
      <c r="O108" s="24">
        <f t="shared" si="32"/>
        <v>-4.4817</v>
      </c>
      <c r="P108" s="24"/>
      <c r="R108" s="11"/>
    </row>
    <row r="109" spans="1:18" ht="12.75">
      <c r="A109" s="4">
        <v>-219.75</v>
      </c>
      <c r="B109" s="1">
        <v>-12.08</v>
      </c>
      <c r="C109" s="1">
        <v>-6.45</v>
      </c>
      <c r="F109" s="15">
        <f t="shared" si="29"/>
        <v>-88.987314266941098</v>
      </c>
      <c r="G109" s="15">
        <f t="shared" si="30"/>
        <v>-88.213951790260069</v>
      </c>
      <c r="H109" s="27">
        <f t="shared" si="31"/>
        <v>-5.1124999999999998</v>
      </c>
      <c r="I109" s="27">
        <f t="shared" si="33"/>
        <v>-5.2097222222222221</v>
      </c>
      <c r="J109" s="27">
        <f t="shared" si="34"/>
        <v>-5.2551666666666668</v>
      </c>
      <c r="K109" s="15">
        <f t="shared" si="35"/>
        <v>-4.5444444444444621E-2</v>
      </c>
      <c r="L109" s="45">
        <f t="shared" si="36"/>
        <v>-0.14266666666666694</v>
      </c>
      <c r="M109" s="16"/>
      <c r="N109" s="24">
        <f t="shared" si="37"/>
        <v>-0.91284604600309971</v>
      </c>
      <c r="O109" s="24">
        <f t="shared" si="32"/>
        <v>-4.4817</v>
      </c>
      <c r="P109" s="24"/>
      <c r="R109" s="11"/>
    </row>
    <row r="110" spans="1:18" ht="12.75">
      <c r="A110" s="4">
        <v>-219.6</v>
      </c>
      <c r="B110" s="1">
        <v>-11.81</v>
      </c>
      <c r="C110" s="1">
        <v>-6.33</v>
      </c>
      <c r="F110" s="15">
        <f t="shared" si="29"/>
        <v>-87.440589313579054</v>
      </c>
      <c r="G110" s="15">
        <f t="shared" si="30"/>
        <v>-86.667226836898024</v>
      </c>
      <c r="H110" s="27">
        <f t="shared" si="31"/>
        <v>-5.99</v>
      </c>
      <c r="I110" s="27">
        <f t="shared" si="33"/>
        <v>-5.7774999999999999</v>
      </c>
      <c r="J110" s="27">
        <f t="shared" si="34"/>
        <v>-5.3711666666666664</v>
      </c>
      <c r="K110" s="15">
        <f t="shared" si="35"/>
        <v>0.40633333333333344</v>
      </c>
      <c r="L110" s="45">
        <f t="shared" si="36"/>
        <v>0.61883333333333379</v>
      </c>
      <c r="M110" s="16"/>
      <c r="N110" s="24">
        <f t="shared" si="37"/>
        <v>-0.43682793610102105</v>
      </c>
      <c r="O110" s="24">
        <f t="shared" si="32"/>
        <v>-4.4817</v>
      </c>
      <c r="P110" s="24"/>
      <c r="R110" s="11"/>
    </row>
    <row r="111" spans="1:18" ht="12.75">
      <c r="A111" s="4">
        <v>-219.5</v>
      </c>
      <c r="B111" s="1">
        <v>-11.91</v>
      </c>
      <c r="C111" s="1">
        <v>-6.67</v>
      </c>
      <c r="F111" s="15">
        <f t="shared" si="29"/>
        <v>-85.893864360217009</v>
      </c>
      <c r="G111" s="15">
        <f t="shared" si="30"/>
        <v>-85.120501883535979</v>
      </c>
      <c r="H111" s="27">
        <f t="shared" si="31"/>
        <v>-6.23</v>
      </c>
      <c r="I111" s="27">
        <f t="shared" si="33"/>
        <v>-5.9959999999999996</v>
      </c>
      <c r="J111" s="27">
        <f t="shared" si="34"/>
        <v>-5.4934629629629628</v>
      </c>
      <c r="K111" s="15">
        <f t="shared" si="35"/>
        <v>0.50253703703703678</v>
      </c>
      <c r="L111" s="45">
        <f t="shared" si="36"/>
        <v>0.73653703703703766</v>
      </c>
      <c r="M111" s="16"/>
      <c r="N111" s="24">
        <f t="shared" si="37"/>
        <v>0.24358681990446088</v>
      </c>
      <c r="O111" s="24">
        <f t="shared" si="32"/>
        <v>-4.4817</v>
      </c>
      <c r="P111" s="24"/>
      <c r="R111" s="11"/>
    </row>
    <row r="112" spans="1:18" ht="12.75">
      <c r="A112" s="4">
        <v>-219.4</v>
      </c>
      <c r="B112" s="1">
        <v>-11.75</v>
      </c>
      <c r="C112" s="1">
        <v>-6.47</v>
      </c>
      <c r="F112" s="15">
        <f t="shared" si="29"/>
        <v>-84.347139406854964</v>
      </c>
      <c r="G112" s="15">
        <f t="shared" si="30"/>
        <v>-83.573776930173935</v>
      </c>
      <c r="H112" s="27">
        <f t="shared" si="31"/>
        <v>-5.7679999999999998</v>
      </c>
      <c r="I112" s="27">
        <f t="shared" si="33"/>
        <v>-5.8966666666666674</v>
      </c>
      <c r="J112" s="27">
        <f t="shared" si="34"/>
        <v>-5.5680185185185191</v>
      </c>
      <c r="K112" s="15">
        <f t="shared" si="35"/>
        <v>0.32864814814814824</v>
      </c>
      <c r="L112" s="45">
        <f t="shared" si="36"/>
        <v>0.19998148148148065</v>
      </c>
      <c r="M112" s="16"/>
      <c r="N112" s="24">
        <f t="shared" si="37"/>
        <v>0.81002459571069652</v>
      </c>
      <c r="O112" s="24">
        <f t="shared" si="32"/>
        <v>-4.4817</v>
      </c>
      <c r="P112" s="24"/>
      <c r="R112" s="11"/>
    </row>
    <row r="113" spans="1:18" ht="12.75">
      <c r="A113" s="4">
        <v>-219.2</v>
      </c>
      <c r="B113" s="1">
        <v>-11.16</v>
      </c>
      <c r="C113" s="1">
        <v>-6.79</v>
      </c>
      <c r="F113" s="15">
        <f t="shared" si="29"/>
        <v>-82.80041445349292</v>
      </c>
      <c r="G113" s="15">
        <f t="shared" si="30"/>
        <v>-82.02705197681189</v>
      </c>
      <c r="H113" s="27">
        <f t="shared" si="31"/>
        <v>-5.6919999999999993</v>
      </c>
      <c r="I113" s="27">
        <f t="shared" si="33"/>
        <v>-5.801333333333333</v>
      </c>
      <c r="J113" s="27">
        <f t="shared" si="34"/>
        <v>-5.6209814814814818</v>
      </c>
      <c r="K113" s="15">
        <f t="shared" si="35"/>
        <v>0.18035185185185121</v>
      </c>
      <c r="L113" s="45">
        <f t="shared" si="36"/>
        <v>7.1018518518517482E-2</v>
      </c>
      <c r="M113" s="16"/>
      <c r="N113" s="24">
        <f t="shared" si="37"/>
        <v>0.99744286076328537</v>
      </c>
      <c r="O113" s="24">
        <f t="shared" si="32"/>
        <v>-4.4817</v>
      </c>
      <c r="P113" s="24"/>
      <c r="R113" s="11"/>
    </row>
    <row r="114" spans="1:18" ht="12.75">
      <c r="A114" s="4">
        <v>-219.15</v>
      </c>
      <c r="B114" s="1">
        <v>-11.2</v>
      </c>
      <c r="C114" s="1">
        <v>-6.33</v>
      </c>
      <c r="F114" s="15">
        <f t="shared" si="29"/>
        <v>-81.253689500130875</v>
      </c>
      <c r="G114" s="15">
        <f t="shared" si="30"/>
        <v>-80.480327023449846</v>
      </c>
      <c r="H114" s="27">
        <f t="shared" si="31"/>
        <v>-5.9440000000000008</v>
      </c>
      <c r="I114" s="27">
        <f t="shared" si="33"/>
        <v>-5.7899999999999991</v>
      </c>
      <c r="J114" s="27">
        <f t="shared" si="34"/>
        <v>-5.5912592592592594</v>
      </c>
      <c r="K114" s="15">
        <f t="shared" si="35"/>
        <v>0.19874074074073977</v>
      </c>
      <c r="L114" s="45">
        <f t="shared" si="36"/>
        <v>0.35274074074074147</v>
      </c>
      <c r="M114" s="16"/>
      <c r="N114" s="24">
        <f t="shared" si="37"/>
        <v>0.71814652592212624</v>
      </c>
      <c r="O114" s="24">
        <f t="shared" si="32"/>
        <v>-4.4817</v>
      </c>
      <c r="P114" s="24"/>
      <c r="R114" s="11"/>
    </row>
    <row r="115" spans="1:18" ht="12.75">
      <c r="A115" s="4">
        <v>-219.1</v>
      </c>
      <c r="B115" s="1">
        <v>-11.43</v>
      </c>
      <c r="C115" s="1">
        <v>-6.83</v>
      </c>
      <c r="F115" s="15">
        <f t="shared" si="29"/>
        <v>-79.70696454676883</v>
      </c>
      <c r="G115" s="15">
        <f t="shared" si="30"/>
        <v>-78.933602070087801</v>
      </c>
      <c r="H115" s="27">
        <f t="shared" si="31"/>
        <v>-5.734</v>
      </c>
      <c r="I115" s="27">
        <f t="shared" si="33"/>
        <v>-5.5976666666666661</v>
      </c>
      <c r="J115" s="27">
        <f t="shared" si="34"/>
        <v>-5.4522116402116403</v>
      </c>
      <c r="K115" s="15">
        <f t="shared" si="35"/>
        <v>0.14545502645502584</v>
      </c>
      <c r="L115" s="45">
        <f t="shared" si="36"/>
        <v>0.2817883597883597</v>
      </c>
      <c r="M115" s="16"/>
      <c r="N115" s="24">
        <f t="shared" si="37"/>
        <v>0.10282145029240375</v>
      </c>
      <c r="O115" s="24">
        <f t="shared" si="32"/>
        <v>-4.4817</v>
      </c>
      <c r="P115" s="24"/>
      <c r="R115" s="11"/>
    </row>
    <row r="116" spans="1:18" ht="12.75">
      <c r="A116" s="4">
        <v>-219</v>
      </c>
      <c r="B116" s="1">
        <v>-11.12</v>
      </c>
      <c r="C116" s="1">
        <v>-6.4</v>
      </c>
      <c r="F116" s="15">
        <f t="shared" si="29"/>
        <v>-78.160239593406786</v>
      </c>
      <c r="G116" s="15">
        <f t="shared" si="30"/>
        <v>-77.386877116725756</v>
      </c>
      <c r="H116" s="27">
        <f t="shared" si="31"/>
        <v>-5.1150000000000002</v>
      </c>
      <c r="I116" s="27">
        <f t="shared" si="33"/>
        <v>-5.2841111111111116</v>
      </c>
      <c r="J116" s="27">
        <f t="shared" si="34"/>
        <v>-5.2835079365079354</v>
      </c>
      <c r="K116" s="15">
        <f t="shared" si="35"/>
        <v>6.0317460317627081E-4</v>
      </c>
      <c r="L116" s="45">
        <f t="shared" si="36"/>
        <v>-0.16850793650793516</v>
      </c>
      <c r="M116" s="16"/>
      <c r="N116" s="24">
        <f t="shared" si="37"/>
        <v>-0.56061492466226592</v>
      </c>
      <c r="O116" s="24">
        <f t="shared" si="32"/>
        <v>-4.4817</v>
      </c>
      <c r="P116" s="24"/>
      <c r="R116" s="11"/>
    </row>
    <row r="117" spans="1:18" ht="12.75">
      <c r="A117" s="4">
        <v>-218.8</v>
      </c>
      <c r="B117" s="1">
        <v>-11.04</v>
      </c>
      <c r="C117" s="1">
        <v>-6.28</v>
      </c>
      <c r="F117" s="15">
        <f t="shared" si="29"/>
        <v>-76.613514640044741</v>
      </c>
      <c r="G117" s="15">
        <f t="shared" si="30"/>
        <v>-75.840152163363712</v>
      </c>
      <c r="H117" s="27">
        <f t="shared" si="31"/>
        <v>-5.003333333333333</v>
      </c>
      <c r="I117" s="27">
        <f t="shared" si="33"/>
        <v>-4.9877777777777768</v>
      </c>
      <c r="J117" s="27">
        <f t="shared" si="34"/>
        <v>-5.1294708994708991</v>
      </c>
      <c r="K117" s="15">
        <f t="shared" si="35"/>
        <v>-0.14169312169312231</v>
      </c>
      <c r="L117" s="45">
        <f t="shared" si="36"/>
        <v>-0.1261375661375661</v>
      </c>
      <c r="M117" s="16"/>
      <c r="N117" s="24">
        <f t="shared" si="37"/>
        <v>-0.96173334582659098</v>
      </c>
      <c r="O117" s="24">
        <f t="shared" si="32"/>
        <v>-4.4817</v>
      </c>
      <c r="P117" s="24"/>
      <c r="R117" s="11"/>
    </row>
    <row r="118" spans="1:18" ht="12.75">
      <c r="A118" s="4">
        <v>-218.7</v>
      </c>
      <c r="B118" s="1">
        <v>-10.93</v>
      </c>
      <c r="C118" s="1">
        <v>-5.37</v>
      </c>
      <c r="F118" s="15">
        <f t="shared" si="29"/>
        <v>-75.066789686682696</v>
      </c>
      <c r="G118" s="15">
        <f t="shared" si="30"/>
        <v>-74.293427210001667</v>
      </c>
      <c r="H118" s="27">
        <f t="shared" si="31"/>
        <v>-4.8449999999999998</v>
      </c>
      <c r="I118" s="27">
        <f t="shared" si="33"/>
        <v>-4.8623015873015873</v>
      </c>
      <c r="J118" s="27">
        <f t="shared" si="34"/>
        <v>-4.9651216931216933</v>
      </c>
      <c r="K118" s="15">
        <f t="shared" si="35"/>
        <v>-0.10282010582010592</v>
      </c>
      <c r="L118" s="45">
        <f t="shared" si="36"/>
        <v>-0.12012169312169352</v>
      </c>
      <c r="M118" s="16"/>
      <c r="N118" s="24">
        <f t="shared" si="37"/>
        <v>-0.91284604600309982</v>
      </c>
      <c r="O118" s="24">
        <f t="shared" si="32"/>
        <v>-4.4817</v>
      </c>
      <c r="P118" s="24"/>
      <c r="R118" s="11"/>
    </row>
    <row r="119" spans="1:18" ht="12.75">
      <c r="A119" s="4">
        <v>-218.2</v>
      </c>
      <c r="B119" s="1">
        <v>-11.22</v>
      </c>
      <c r="C119" s="1">
        <v>-5.37</v>
      </c>
      <c r="F119" s="15">
        <f t="shared" si="29"/>
        <v>-73.520064733320652</v>
      </c>
      <c r="G119" s="15">
        <f t="shared" si="30"/>
        <v>-72.746702256639622</v>
      </c>
      <c r="H119" s="27">
        <f t="shared" si="31"/>
        <v>-4.7385714285714284</v>
      </c>
      <c r="I119" s="27">
        <f t="shared" si="33"/>
        <v>-4.765079365079365</v>
      </c>
      <c r="J119" s="27">
        <f t="shared" si="34"/>
        <v>-4.8054708994709001</v>
      </c>
      <c r="K119" s="15">
        <f t="shared" si="35"/>
        <v>-4.0391534391535089E-2</v>
      </c>
      <c r="L119" s="45">
        <f t="shared" si="36"/>
        <v>-6.689947089947168E-2</v>
      </c>
      <c r="M119" s="16"/>
      <c r="N119" s="24">
        <f t="shared" si="37"/>
        <v>-0.43682793610102127</v>
      </c>
      <c r="O119" s="24">
        <f t="shared" si="32"/>
        <v>-4.4817</v>
      </c>
      <c r="P119" s="24"/>
      <c r="R119" s="11"/>
    </row>
    <row r="120" spans="1:18" ht="12.75">
      <c r="A120" s="4">
        <v>-217.8</v>
      </c>
      <c r="B120" s="1">
        <v>-11.18</v>
      </c>
      <c r="C120" s="1">
        <v>-4.74</v>
      </c>
      <c r="F120" s="15">
        <f t="shared" si="29"/>
        <v>-71.973339779958607</v>
      </c>
      <c r="G120" s="15">
        <f t="shared" si="30"/>
        <v>-71.199977303277578</v>
      </c>
      <c r="H120" s="27">
        <f t="shared" si="31"/>
        <v>-4.7116666666666669</v>
      </c>
      <c r="I120" s="27">
        <f t="shared" si="33"/>
        <v>-4.6106349206349213</v>
      </c>
      <c r="J120" s="27">
        <f t="shared" si="34"/>
        <v>-4.6294708994708991</v>
      </c>
      <c r="K120" s="15">
        <f t="shared" si="35"/>
        <v>-1.8835978835977762E-2</v>
      </c>
      <c r="L120" s="45">
        <f t="shared" si="36"/>
        <v>8.2195767195767822E-2</v>
      </c>
      <c r="M120" s="16"/>
      <c r="N120" s="24">
        <f t="shared" si="37"/>
        <v>0.24358681990446063</v>
      </c>
      <c r="O120" s="24">
        <f t="shared" si="32"/>
        <v>-4.4817</v>
      </c>
      <c r="P120" s="24"/>
      <c r="R120" s="11"/>
    </row>
    <row r="121" spans="1:18" ht="12.75">
      <c r="A121" s="4">
        <v>-217.4</v>
      </c>
      <c r="B121" s="1">
        <v>-11.12</v>
      </c>
      <c r="C121" s="1">
        <v>-4.53</v>
      </c>
      <c r="F121" s="15">
        <f t="shared" si="29"/>
        <v>-70.426614826596563</v>
      </c>
      <c r="G121" s="15">
        <f t="shared" si="30"/>
        <v>-69.653252349915533</v>
      </c>
      <c r="H121" s="27">
        <f t="shared" si="31"/>
        <v>-4.3816666666666668</v>
      </c>
      <c r="I121" s="27">
        <f t="shared" si="33"/>
        <v>-4.4353968253968254</v>
      </c>
      <c r="J121" s="27">
        <f t="shared" si="34"/>
        <v>-4.5544708994708989</v>
      </c>
      <c r="K121" s="15">
        <f t="shared" si="35"/>
        <v>-0.11907407407407344</v>
      </c>
      <c r="L121" s="45">
        <f t="shared" si="36"/>
        <v>-0.17280423280423207</v>
      </c>
      <c r="M121" s="16"/>
      <c r="N121" s="24">
        <f t="shared" si="37"/>
        <v>0.8100245957106964</v>
      </c>
      <c r="O121" s="24">
        <f t="shared" si="32"/>
        <v>-4.4817</v>
      </c>
      <c r="P121" s="24"/>
      <c r="R121" s="11"/>
    </row>
    <row r="122" spans="1:18" ht="12.75">
      <c r="A122" s="4">
        <v>-216.9</v>
      </c>
      <c r="B122" s="1">
        <v>-10.96</v>
      </c>
      <c r="C122" s="1">
        <v>-4.45</v>
      </c>
      <c r="F122" s="15">
        <f t="shared" si="29"/>
        <v>-68.879889873234518</v>
      </c>
      <c r="G122" s="15">
        <f t="shared" si="30"/>
        <v>-68.106527396553489</v>
      </c>
      <c r="H122" s="27">
        <f t="shared" si="31"/>
        <v>-4.2128571428571435</v>
      </c>
      <c r="I122" s="27">
        <f t="shared" si="33"/>
        <v>-4.3672222222222219</v>
      </c>
      <c r="J122" s="27">
        <f t="shared" si="34"/>
        <v>-4.4718783068783061</v>
      </c>
      <c r="K122" s="15">
        <f t="shared" si="35"/>
        <v>-0.10465608465608423</v>
      </c>
      <c r="L122" s="45">
        <f t="shared" si="36"/>
        <v>-0.2590211640211626</v>
      </c>
      <c r="M122" s="16"/>
      <c r="N122" s="24">
        <f t="shared" si="37"/>
        <v>0.99744286076328481</v>
      </c>
      <c r="O122" s="24">
        <f t="shared" si="32"/>
        <v>-4.4817</v>
      </c>
      <c r="P122" s="24"/>
      <c r="R122" s="11"/>
    </row>
    <row r="123" spans="1:18" ht="12.75">
      <c r="A123" s="4">
        <v>-216.5</v>
      </c>
      <c r="B123" s="1">
        <v>-10.65</v>
      </c>
      <c r="C123" s="1">
        <v>-4.37</v>
      </c>
      <c r="F123" s="15">
        <f t="shared" si="29"/>
        <v>-67.333164919872473</v>
      </c>
      <c r="G123" s="15">
        <f t="shared" si="30"/>
        <v>-66.559802443191444</v>
      </c>
      <c r="H123" s="27">
        <f t="shared" si="31"/>
        <v>-4.5071428571428571</v>
      </c>
      <c r="I123" s="27">
        <f t="shared" si="33"/>
        <v>-4.29</v>
      </c>
      <c r="J123" s="27">
        <f t="shared" si="34"/>
        <v>-4.3839153439153442</v>
      </c>
      <c r="K123" s="15">
        <f t="shared" si="35"/>
        <v>-9.3915343915344174E-2</v>
      </c>
      <c r="L123" s="45">
        <f t="shared" si="36"/>
        <v>0.12322751322751291</v>
      </c>
      <c r="M123" s="16"/>
      <c r="N123" s="24">
        <f t="shared" si="37"/>
        <v>0.71814652592212636</v>
      </c>
      <c r="O123" s="24">
        <f t="shared" si="32"/>
        <v>-4.4817</v>
      </c>
      <c r="P123" s="24"/>
      <c r="R123" s="11"/>
    </row>
    <row r="124" spans="1:18" ht="12.75">
      <c r="A124" s="4">
        <v>-216.1</v>
      </c>
      <c r="B124" s="1">
        <v>-10.6</v>
      </c>
      <c r="C124" s="1">
        <v>-4.6399999999999997</v>
      </c>
      <c r="F124" s="15">
        <f t="shared" si="29"/>
        <v>-65.786439966510429</v>
      </c>
      <c r="G124" s="15">
        <f t="shared" si="30"/>
        <v>-65.013077489829399</v>
      </c>
      <c r="H124" s="27">
        <f t="shared" si="31"/>
        <v>-4.1499999999999995</v>
      </c>
      <c r="I124" s="27">
        <f t="shared" si="33"/>
        <v>-4.3657142857142857</v>
      </c>
      <c r="J124" s="27">
        <f t="shared" si="34"/>
        <v>-4.3229629629629631</v>
      </c>
      <c r="K124" s="15">
        <f t="shared" si="35"/>
        <v>4.275132275132254E-2</v>
      </c>
      <c r="L124" s="45">
        <f t="shared" si="36"/>
        <v>-0.17296296296296365</v>
      </c>
      <c r="M124" s="16"/>
      <c r="N124" s="24">
        <f t="shared" si="37"/>
        <v>0.10282145029240398</v>
      </c>
      <c r="O124" s="24">
        <f t="shared" si="32"/>
        <v>-4.4817</v>
      </c>
      <c r="P124" s="24"/>
      <c r="R124" s="11"/>
    </row>
    <row r="125" spans="1:18" ht="12.75">
      <c r="A125" s="4">
        <v>-215.7</v>
      </c>
      <c r="B125" s="1">
        <v>-10.55</v>
      </c>
      <c r="C125" s="1">
        <v>-4.4000000000000004</v>
      </c>
      <c r="F125" s="15">
        <f t="shared" si="29"/>
        <v>-64.239715013148384</v>
      </c>
      <c r="G125" s="15">
        <f t="shared" si="30"/>
        <v>-63.466352536467348</v>
      </c>
      <c r="H125" s="27">
        <f t="shared" si="31"/>
        <v>-4.4400000000000004</v>
      </c>
      <c r="I125" s="27">
        <f t="shared" si="33"/>
        <v>-4.2833333333333341</v>
      </c>
      <c r="J125" s="27">
        <f t="shared" si="34"/>
        <v>-4.2972222222222216</v>
      </c>
      <c r="K125" s="15">
        <f t="shared" si="35"/>
        <v>-1.3888888888887507E-2</v>
      </c>
      <c r="L125" s="45">
        <f t="shared" si="36"/>
        <v>0.14277777777777878</v>
      </c>
      <c r="M125" s="16"/>
      <c r="N125" s="24">
        <f t="shared" si="37"/>
        <v>-0.56061492466227159</v>
      </c>
      <c r="O125" s="24">
        <f t="shared" si="32"/>
        <v>-4.4817</v>
      </c>
      <c r="P125" s="24"/>
      <c r="R125" s="11"/>
    </row>
    <row r="126" spans="1:18" ht="12.75">
      <c r="A126" s="4">
        <v>-215.2</v>
      </c>
      <c r="B126" s="1">
        <v>-10.66</v>
      </c>
      <c r="C126" s="1">
        <v>-4.62</v>
      </c>
      <c r="F126" s="15">
        <f t="shared" si="29"/>
        <v>-62.692990059786332</v>
      </c>
      <c r="G126" s="15">
        <f t="shared" si="30"/>
        <v>-61.919627583105296</v>
      </c>
      <c r="H126" s="27">
        <f t="shared" si="31"/>
        <v>-4.2600000000000007</v>
      </c>
      <c r="I126" s="27">
        <f t="shared" si="33"/>
        <v>-4.2511111111111113</v>
      </c>
      <c r="J126" s="27">
        <f t="shared" si="34"/>
        <v>-4.2940740740740742</v>
      </c>
      <c r="K126" s="15">
        <f t="shared" si="35"/>
        <v>-4.296296296296287E-2</v>
      </c>
      <c r="L126" s="45">
        <f t="shared" si="36"/>
        <v>-3.4074074074073479E-2</v>
      </c>
      <c r="M126" s="16"/>
      <c r="N126" s="24">
        <f t="shared" si="37"/>
        <v>-0.96173334582659287</v>
      </c>
      <c r="O126" s="24">
        <f t="shared" si="32"/>
        <v>-4.4817</v>
      </c>
      <c r="P126" s="24"/>
      <c r="R126" s="11"/>
    </row>
    <row r="127" spans="1:18" ht="12.75">
      <c r="A127" s="4">
        <v>-214.8</v>
      </c>
      <c r="B127" s="1">
        <v>-10.69</v>
      </c>
      <c r="C127" s="1">
        <v>-4.41</v>
      </c>
      <c r="F127" s="15">
        <f t="shared" si="29"/>
        <v>-61.146265106424281</v>
      </c>
      <c r="G127" s="15">
        <f t="shared" si="30"/>
        <v>-60.372902629743244</v>
      </c>
      <c r="H127" s="27">
        <f t="shared" si="31"/>
        <v>-4.0533333333333337</v>
      </c>
      <c r="I127" s="27">
        <f t="shared" si="33"/>
        <v>-4.1677777777777782</v>
      </c>
      <c r="J127" s="27">
        <f t="shared" si="34"/>
        <v>-4.306349206349207</v>
      </c>
      <c r="K127" s="15">
        <f t="shared" si="35"/>
        <v>-0.13857142857142879</v>
      </c>
      <c r="L127" s="45">
        <f t="shared" si="36"/>
        <v>-0.25301587301587336</v>
      </c>
      <c r="M127" s="16"/>
      <c r="N127" s="24">
        <f t="shared" si="37"/>
        <v>-0.91284604600309271</v>
      </c>
      <c r="O127" s="24">
        <f t="shared" si="32"/>
        <v>-4.4817</v>
      </c>
      <c r="P127" s="24"/>
      <c r="R127" s="11"/>
    </row>
    <row r="128" spans="1:18" ht="12.75">
      <c r="A128" s="4">
        <v>-214.4</v>
      </c>
      <c r="B128" s="1">
        <v>-10.73</v>
      </c>
      <c r="C128" s="1">
        <v>-4.5</v>
      </c>
      <c r="F128" s="15">
        <f t="shared" si="29"/>
        <v>-59.599540153062229</v>
      </c>
      <c r="G128" s="15">
        <f t="shared" si="30"/>
        <v>-58.826177676381192</v>
      </c>
      <c r="H128" s="27">
        <f t="shared" si="31"/>
        <v>-4.1900000000000004</v>
      </c>
      <c r="I128" s="27">
        <f t="shared" si="33"/>
        <v>-4.2411111111111115</v>
      </c>
      <c r="J128" s="27">
        <f t="shared" si="34"/>
        <v>-4.3425925925925926</v>
      </c>
      <c r="K128" s="15">
        <f t="shared" si="35"/>
        <v>-0.10148148148148106</v>
      </c>
      <c r="L128" s="45">
        <f t="shared" si="36"/>
        <v>-0.15259259259259217</v>
      </c>
      <c r="M128" s="16"/>
      <c r="N128" s="24">
        <f t="shared" si="37"/>
        <v>-0.43682793610100873</v>
      </c>
      <c r="O128" s="24">
        <f t="shared" si="32"/>
        <v>-4.4817</v>
      </c>
      <c r="P128" s="24"/>
      <c r="R128" s="11"/>
    </row>
    <row r="129" spans="1:18" ht="12.75">
      <c r="A129" s="4">
        <v>-214</v>
      </c>
      <c r="B129" s="1">
        <v>-10.65</v>
      </c>
      <c r="C129" s="1">
        <v>-4.42</v>
      </c>
      <c r="F129" s="15">
        <f t="shared" si="29"/>
        <v>-58.052815199700177</v>
      </c>
      <c r="G129" s="15">
        <f t="shared" si="30"/>
        <v>-57.279452723019141</v>
      </c>
      <c r="H129" s="27">
        <f t="shared" si="31"/>
        <v>-4.4800000000000004</v>
      </c>
      <c r="I129" s="27">
        <f t="shared" si="33"/>
        <v>-4.3411111111111111</v>
      </c>
      <c r="J129" s="27">
        <f t="shared" si="34"/>
        <v>-4.3181481481481487</v>
      </c>
      <c r="K129" s="15">
        <f t="shared" si="35"/>
        <v>2.2962962962962408E-2</v>
      </c>
      <c r="L129" s="45">
        <f t="shared" si="36"/>
        <v>0.16185185185185169</v>
      </c>
      <c r="M129" s="16"/>
      <c r="N129" s="24">
        <f t="shared" si="37"/>
        <v>0.24358681990448108</v>
      </c>
      <c r="O129" s="24">
        <f t="shared" si="32"/>
        <v>-4.4817</v>
      </c>
      <c r="P129" s="24"/>
      <c r="R129" s="11"/>
    </row>
    <row r="130" spans="1:18" ht="12.75">
      <c r="A130" s="4">
        <v>-213.6</v>
      </c>
      <c r="B130" s="1">
        <v>-10.66</v>
      </c>
      <c r="C130" s="1">
        <v>-4.53</v>
      </c>
      <c r="F130" s="15">
        <f t="shared" si="29"/>
        <v>-56.506090246338125</v>
      </c>
      <c r="G130" s="15">
        <f t="shared" si="30"/>
        <v>-55.732727769657089</v>
      </c>
      <c r="H130" s="27">
        <f t="shared" si="31"/>
        <v>-4.3533333333333326</v>
      </c>
      <c r="I130" s="27">
        <f t="shared" si="33"/>
        <v>-4.3855555555555554</v>
      </c>
      <c r="J130" s="27">
        <f t="shared" si="34"/>
        <v>-4.2374074074074066</v>
      </c>
      <c r="K130" s="15">
        <f t="shared" si="35"/>
        <v>0.14814814814814881</v>
      </c>
      <c r="L130" s="45">
        <f t="shared" si="36"/>
        <v>0.11592592592592599</v>
      </c>
      <c r="M130" s="16"/>
      <c r="N130" s="24">
        <f t="shared" ref="N130:N161" si="38" xml:space="preserve"> SIN((2*PI()*(G130+O130)/13.9205245802584) + 2.989911921)</f>
        <v>0.81002459571070673</v>
      </c>
      <c r="O130" s="24">
        <f t="shared" si="32"/>
        <v>-4.4817</v>
      </c>
      <c r="P130" s="24"/>
      <c r="R130" s="11"/>
    </row>
    <row r="131" spans="1:18" ht="12.75">
      <c r="A131" s="4">
        <v>-213.2</v>
      </c>
      <c r="B131" s="1">
        <v>-10.65</v>
      </c>
      <c r="C131" s="1">
        <v>-4.58</v>
      </c>
      <c r="F131" s="15">
        <f t="shared" si="29"/>
        <v>-54.959365292976074</v>
      </c>
      <c r="G131" s="15">
        <f t="shared" si="30"/>
        <v>-54.186002816295037</v>
      </c>
      <c r="H131" s="27">
        <f t="shared" si="31"/>
        <v>-4.3233333333333333</v>
      </c>
      <c r="I131" s="27">
        <f t="shared" si="33"/>
        <v>-4.503333333333333</v>
      </c>
      <c r="J131" s="27">
        <f t="shared" si="34"/>
        <v>-4.1714814814814813</v>
      </c>
      <c r="K131" s="15">
        <f t="shared" si="35"/>
        <v>0.33185185185185162</v>
      </c>
      <c r="L131" s="45">
        <f t="shared" si="36"/>
        <v>0.1518518518518519</v>
      </c>
      <c r="M131" s="16"/>
      <c r="N131" s="24">
        <f t="shared" si="38"/>
        <v>0.99744286076328337</v>
      </c>
      <c r="O131" s="24">
        <f t="shared" si="32"/>
        <v>-4.4817</v>
      </c>
      <c r="P131" s="24"/>
      <c r="R131" s="11"/>
    </row>
    <row r="132" spans="1:18" ht="12.75">
      <c r="A132" s="4">
        <v>-212.7</v>
      </c>
      <c r="B132" s="1">
        <v>-10.66</v>
      </c>
      <c r="C132" s="1">
        <v>-4.55</v>
      </c>
      <c r="F132" s="15">
        <f t="shared" ref="F132:F167" si="39">F131+1.54672495336205</f>
        <v>-53.412640339614022</v>
      </c>
      <c r="G132" s="15">
        <f t="shared" ref="G132:G167" si="40">G131+1.54672495336205</f>
        <v>-52.639277862932985</v>
      </c>
      <c r="H132" s="27">
        <f t="shared" si="31"/>
        <v>-4.833333333333333</v>
      </c>
      <c r="I132" s="27">
        <f t="shared" si="33"/>
        <v>-4.362222222222222</v>
      </c>
      <c r="J132" s="27">
        <f t="shared" si="34"/>
        <v>-4.1426984126984125</v>
      </c>
      <c r="K132" s="15">
        <f t="shared" si="35"/>
        <v>0.21952380952380945</v>
      </c>
      <c r="L132" s="45">
        <f t="shared" si="36"/>
        <v>0.69063492063492049</v>
      </c>
      <c r="M132" s="16"/>
      <c r="N132" s="24">
        <f t="shared" si="38"/>
        <v>0.7181465259221117</v>
      </c>
      <c r="O132" s="24">
        <f t="shared" si="32"/>
        <v>-4.4817</v>
      </c>
      <c r="P132" s="24"/>
      <c r="R132" s="11"/>
    </row>
    <row r="133" spans="1:18" ht="12.75">
      <c r="A133" s="4">
        <v>-212.3</v>
      </c>
      <c r="B133" s="1">
        <v>-10.67</v>
      </c>
      <c r="C133" s="1">
        <v>-4.53</v>
      </c>
      <c r="F133" s="15">
        <f t="shared" si="39"/>
        <v>-51.86591538625197</v>
      </c>
      <c r="G133" s="15">
        <f t="shared" si="40"/>
        <v>-51.092552909570934</v>
      </c>
      <c r="H133" s="27">
        <f t="shared" si="31"/>
        <v>-3.93</v>
      </c>
      <c r="I133" s="27">
        <f t="shared" si="33"/>
        <v>-4.1588888888888889</v>
      </c>
      <c r="J133" s="27">
        <f t="shared" si="34"/>
        <v>-4.158402116402117</v>
      </c>
      <c r="K133" s="15">
        <f t="shared" si="35"/>
        <v>4.8677248677186924E-4</v>
      </c>
      <c r="L133" s="45">
        <f t="shared" si="36"/>
        <v>-0.22840211640211683</v>
      </c>
      <c r="M133" s="16"/>
      <c r="N133" s="24">
        <f t="shared" si="38"/>
        <v>0.10282145029237243</v>
      </c>
      <c r="O133" s="24">
        <f t="shared" si="32"/>
        <v>-4.4817</v>
      </c>
      <c r="P133" s="24"/>
      <c r="R133" s="11"/>
    </row>
    <row r="134" spans="1:18" ht="12.75">
      <c r="A134" s="4">
        <v>-211.9</v>
      </c>
      <c r="B134" s="1">
        <v>-10.66</v>
      </c>
      <c r="C134" s="1">
        <v>-4.57</v>
      </c>
      <c r="F134" s="15">
        <f t="shared" si="39"/>
        <v>-50.319190432889918</v>
      </c>
      <c r="G134" s="15">
        <f t="shared" si="40"/>
        <v>-49.545827956208882</v>
      </c>
      <c r="H134" s="27">
        <f t="shared" si="31"/>
        <v>-3.7133333333333334</v>
      </c>
      <c r="I134" s="27">
        <f t="shared" si="33"/>
        <v>-3.77</v>
      </c>
      <c r="J134" s="27">
        <f t="shared" si="34"/>
        <v>-4.1267354497354498</v>
      </c>
      <c r="K134" s="15">
        <f t="shared" si="35"/>
        <v>-0.35673544973544979</v>
      </c>
      <c r="L134" s="45">
        <f t="shared" si="36"/>
        <v>-0.41340211640211644</v>
      </c>
      <c r="M134" s="16"/>
      <c r="N134" s="24">
        <f t="shared" si="38"/>
        <v>-0.56061492466229201</v>
      </c>
      <c r="O134" s="24">
        <f t="shared" si="32"/>
        <v>-4.4817</v>
      </c>
      <c r="P134" s="24"/>
      <c r="R134" s="11"/>
    </row>
    <row r="135" spans="1:18" ht="12.75">
      <c r="A135" s="4">
        <v>-211.5</v>
      </c>
      <c r="B135" s="1">
        <v>-11.34</v>
      </c>
      <c r="C135" s="1">
        <v>-4.7</v>
      </c>
      <c r="F135" s="15">
        <f t="shared" si="39"/>
        <v>-48.772465479527867</v>
      </c>
      <c r="G135" s="15">
        <f t="shared" si="40"/>
        <v>-47.99910300284683</v>
      </c>
      <c r="H135" s="27">
        <f t="shared" si="31"/>
        <v>-3.6666666666666665</v>
      </c>
      <c r="I135" s="27">
        <f t="shared" si="33"/>
        <v>-3.7247619047619049</v>
      </c>
      <c r="J135" s="27">
        <f t="shared" si="34"/>
        <v>-4.1152539682539686</v>
      </c>
      <c r="K135" s="15">
        <f t="shared" si="35"/>
        <v>-0.39049206349206367</v>
      </c>
      <c r="L135" s="45">
        <f t="shared" si="36"/>
        <v>-0.44858730158730209</v>
      </c>
      <c r="M135" s="16"/>
      <c r="N135" s="24">
        <f t="shared" si="38"/>
        <v>-0.96173334582660153</v>
      </c>
      <c r="O135" s="24">
        <f t="shared" si="32"/>
        <v>-4.4817</v>
      </c>
      <c r="P135" s="24"/>
      <c r="R135" s="11"/>
    </row>
    <row r="136" spans="1:18" ht="12.75">
      <c r="A136" s="4">
        <v>-211</v>
      </c>
      <c r="B136" s="1">
        <v>-11.03</v>
      </c>
      <c r="C136" s="1">
        <v>-4.6399999999999997</v>
      </c>
      <c r="F136" s="15">
        <f t="shared" si="39"/>
        <v>-47.225740526165815</v>
      </c>
      <c r="G136" s="15">
        <f t="shared" si="40"/>
        <v>-46.452378049484778</v>
      </c>
      <c r="H136" s="27">
        <f t="shared" si="31"/>
        <v>-3.7942857142857145</v>
      </c>
      <c r="I136" s="27">
        <f t="shared" si="33"/>
        <v>-3.9307619047619049</v>
      </c>
      <c r="J136" s="27">
        <f t="shared" si="34"/>
        <v>-4.112661375661375</v>
      </c>
      <c r="K136" s="15">
        <f t="shared" si="35"/>
        <v>-0.18189947089947012</v>
      </c>
      <c r="L136" s="45">
        <f t="shared" si="36"/>
        <v>-0.31837566137566053</v>
      </c>
      <c r="M136" s="16"/>
      <c r="N136" s="24">
        <f t="shared" si="38"/>
        <v>-0.91284604600308406</v>
      </c>
      <c r="O136" s="24">
        <f t="shared" si="32"/>
        <v>-4.4817</v>
      </c>
      <c r="P136" s="24"/>
      <c r="R136" s="11"/>
    </row>
    <row r="137" spans="1:18" ht="12.75">
      <c r="A137" s="4">
        <v>-210.6</v>
      </c>
      <c r="B137" s="1">
        <v>-11.84</v>
      </c>
      <c r="C137" s="1">
        <v>-4.7300000000000004</v>
      </c>
      <c r="F137" s="15">
        <f t="shared" si="39"/>
        <v>-45.679015572803763</v>
      </c>
      <c r="G137" s="15">
        <f t="shared" si="40"/>
        <v>-44.905653096122727</v>
      </c>
      <c r="H137" s="27">
        <f t="shared" si="31"/>
        <v>-4.3313333333333333</v>
      </c>
      <c r="I137" s="27">
        <f t="shared" si="33"/>
        <v>-4.106873015873016</v>
      </c>
      <c r="J137" s="27">
        <f t="shared" si="34"/>
        <v>-4.0372910052910056</v>
      </c>
      <c r="K137" s="15">
        <f t="shared" si="35"/>
        <v>6.9582010582010412E-2</v>
      </c>
      <c r="L137" s="45">
        <f t="shared" si="36"/>
        <v>0.29404232804232766</v>
      </c>
      <c r="M137" s="16"/>
      <c r="N137" s="24">
        <f t="shared" si="38"/>
        <v>-0.43682793610097698</v>
      </c>
      <c r="O137" s="24">
        <f t="shared" si="32"/>
        <v>-4.4817</v>
      </c>
      <c r="P137" s="24"/>
      <c r="R137" s="11"/>
    </row>
    <row r="138" spans="1:18" ht="12.75">
      <c r="A138" s="4">
        <v>-210.2</v>
      </c>
      <c r="B138" s="1">
        <v>-12.03</v>
      </c>
      <c r="C138" s="1">
        <v>-4.92</v>
      </c>
      <c r="F138" s="15">
        <f t="shared" si="39"/>
        <v>-44.132290619441711</v>
      </c>
      <c r="G138" s="15">
        <f t="shared" si="40"/>
        <v>-43.358928142760675</v>
      </c>
      <c r="H138" s="27">
        <f t="shared" si="31"/>
        <v>-4.1950000000000003</v>
      </c>
      <c r="I138" s="27">
        <f t="shared" si="33"/>
        <v>-4.2587777777777776</v>
      </c>
      <c r="J138" s="27">
        <f t="shared" si="34"/>
        <v>-4.1439576719576721</v>
      </c>
      <c r="K138" s="15">
        <f t="shared" si="35"/>
        <v>0.11482010582010549</v>
      </c>
      <c r="L138" s="45">
        <f t="shared" si="36"/>
        <v>5.1042328042328222E-2</v>
      </c>
      <c r="M138" s="16"/>
      <c r="N138" s="24">
        <f t="shared" si="38"/>
        <v>0.24358681990450839</v>
      </c>
      <c r="O138" s="24">
        <f t="shared" si="32"/>
        <v>-4.4817</v>
      </c>
      <c r="P138" s="24"/>
      <c r="R138" s="11"/>
    </row>
    <row r="139" spans="1:18" ht="12.75">
      <c r="A139" s="4">
        <v>-209.8</v>
      </c>
      <c r="B139" s="1">
        <v>-11.94</v>
      </c>
      <c r="C139" s="1">
        <v>-4.82</v>
      </c>
      <c r="F139" s="15">
        <f t="shared" si="39"/>
        <v>-42.58556566607966</v>
      </c>
      <c r="G139" s="15">
        <f t="shared" si="40"/>
        <v>-41.812203189398623</v>
      </c>
      <c r="H139" s="27">
        <f t="shared" si="31"/>
        <v>-4.25</v>
      </c>
      <c r="I139" s="27">
        <f t="shared" si="33"/>
        <v>-4.248333333333334</v>
      </c>
      <c r="J139" s="27">
        <f t="shared" si="34"/>
        <v>-4.1693650793650798</v>
      </c>
      <c r="K139" s="15">
        <f t="shared" si="35"/>
        <v>7.8968253968254132E-2</v>
      </c>
      <c r="L139" s="45">
        <f t="shared" si="36"/>
        <v>8.0634920634920171E-2</v>
      </c>
      <c r="M139" s="16"/>
      <c r="N139" s="24">
        <f t="shared" si="38"/>
        <v>0.81002459571072527</v>
      </c>
      <c r="O139" s="24">
        <f t="shared" si="32"/>
        <v>-4.4817</v>
      </c>
    </row>
    <row r="140" spans="1:18" ht="12.75">
      <c r="A140" s="4">
        <v>-209.3</v>
      </c>
      <c r="B140" s="1">
        <v>-11.99</v>
      </c>
      <c r="C140" s="1">
        <v>-4.75</v>
      </c>
      <c r="F140" s="15">
        <f t="shared" si="39"/>
        <v>-41.038840712717608</v>
      </c>
      <c r="G140" s="15">
        <f t="shared" si="40"/>
        <v>-40.265478236036572</v>
      </c>
      <c r="H140" s="27">
        <f t="shared" ref="H140:H157" si="41">AVERAGEIFS(Oxyb,KyrBPb,"&gt;"&amp;F140,KyrBPb,"&lt;="&amp;F141)</f>
        <v>-4.3</v>
      </c>
      <c r="I140" s="27">
        <f t="shared" si="33"/>
        <v>-4.2350000000000003</v>
      </c>
      <c r="J140" s="27">
        <f t="shared" si="34"/>
        <v>-4.1841798941798949</v>
      </c>
      <c r="K140" s="15">
        <f t="shared" si="35"/>
        <v>5.0820105820105432E-2</v>
      </c>
      <c r="L140" s="45">
        <f t="shared" si="36"/>
        <v>0.11582010582010493</v>
      </c>
      <c r="M140" s="16"/>
      <c r="N140" s="24">
        <f t="shared" si="38"/>
        <v>0.99744286076328126</v>
      </c>
      <c r="O140" s="24">
        <f t="shared" si="32"/>
        <v>-4.4817</v>
      </c>
    </row>
    <row r="141" spans="1:18" ht="12.75">
      <c r="A141" s="4">
        <v>-208.9</v>
      </c>
      <c r="B141" s="1">
        <v>-11.95</v>
      </c>
      <c r="C141" s="1">
        <v>-4.78</v>
      </c>
      <c r="F141" s="15">
        <f t="shared" si="39"/>
        <v>-39.492115759355556</v>
      </c>
      <c r="G141" s="15">
        <f t="shared" si="40"/>
        <v>-38.71875328267452</v>
      </c>
      <c r="H141" s="27">
        <f t="shared" si="41"/>
        <v>-4.1550000000000002</v>
      </c>
      <c r="I141" s="27">
        <f t="shared" si="33"/>
        <v>-4.4483333333333333</v>
      </c>
      <c r="J141" s="27">
        <f t="shared" si="34"/>
        <v>-4.2037037037037042</v>
      </c>
      <c r="K141" s="15">
        <f t="shared" si="35"/>
        <v>0.24462962962962909</v>
      </c>
      <c r="L141" s="45">
        <f t="shared" si="36"/>
        <v>-4.8703703703703916E-2</v>
      </c>
      <c r="M141" s="16"/>
      <c r="N141" s="24">
        <f t="shared" si="38"/>
        <v>0.71814652592208716</v>
      </c>
      <c r="O141" s="24">
        <f t="shared" si="32"/>
        <v>-4.4817</v>
      </c>
    </row>
    <row r="142" spans="1:18" ht="12.75">
      <c r="A142" s="4">
        <v>-208.5</v>
      </c>
      <c r="B142" s="1">
        <v>-11.84</v>
      </c>
      <c r="C142" s="1">
        <v>-4.91</v>
      </c>
      <c r="F142" s="15">
        <f t="shared" si="39"/>
        <v>-37.945390805993505</v>
      </c>
      <c r="G142" s="15">
        <f t="shared" si="40"/>
        <v>-37.172028329312468</v>
      </c>
      <c r="H142" s="27">
        <f t="shared" si="41"/>
        <v>-4.8899999999999997</v>
      </c>
      <c r="I142" s="27">
        <f t="shared" si="33"/>
        <v>-4.3289999999999997</v>
      </c>
      <c r="J142" s="27">
        <f t="shared" si="34"/>
        <v>-4.15688888888889</v>
      </c>
      <c r="K142" s="15">
        <f t="shared" si="35"/>
        <v>0.17211111111110977</v>
      </c>
      <c r="L142" s="45">
        <f t="shared" si="36"/>
        <v>0.73311111111110971</v>
      </c>
      <c r="M142" s="16"/>
      <c r="N142" s="24">
        <f t="shared" si="38"/>
        <v>0.10282145029234441</v>
      </c>
      <c r="O142" s="24">
        <f t="shared" si="32"/>
        <v>-4.4817</v>
      </c>
    </row>
    <row r="143" spans="1:18" ht="12.75">
      <c r="A143" s="4">
        <v>-208.1</v>
      </c>
      <c r="B143" s="1">
        <v>-11.76</v>
      </c>
      <c r="C143" s="1">
        <v>-4.71</v>
      </c>
      <c r="F143" s="15">
        <f t="shared" si="39"/>
        <v>-36.398665852631453</v>
      </c>
      <c r="G143" s="15">
        <f t="shared" si="40"/>
        <v>-35.625303375950416</v>
      </c>
      <c r="H143" s="27">
        <f t="shared" si="41"/>
        <v>-3.9420000000000002</v>
      </c>
      <c r="I143" s="27">
        <f t="shared" si="33"/>
        <v>-4.2106666666666674</v>
      </c>
      <c r="J143" s="27">
        <f t="shared" si="34"/>
        <v>-4.0763333333333334</v>
      </c>
      <c r="K143" s="15">
        <f t="shared" si="35"/>
        <v>0.13433333333333408</v>
      </c>
      <c r="L143" s="45">
        <f t="shared" si="36"/>
        <v>-0.13433333333333319</v>
      </c>
      <c r="M143" s="16"/>
      <c r="N143" s="24">
        <f t="shared" si="38"/>
        <v>-0.56061492466231821</v>
      </c>
      <c r="O143" s="24">
        <f t="shared" ref="O143:O167" si="42">O142</f>
        <v>-4.4817</v>
      </c>
    </row>
    <row r="144" spans="1:18" ht="12.75">
      <c r="A144" s="4">
        <v>-207.6</v>
      </c>
      <c r="B144" s="1">
        <v>-11.49</v>
      </c>
      <c r="C144" s="1">
        <v>-4.8600000000000003</v>
      </c>
      <c r="F144" s="15">
        <f t="shared" si="39"/>
        <v>-34.851940899269401</v>
      </c>
      <c r="G144" s="15">
        <f t="shared" si="40"/>
        <v>-34.078578422588365</v>
      </c>
      <c r="H144" s="27">
        <f t="shared" si="41"/>
        <v>-3.8</v>
      </c>
      <c r="I144" s="27">
        <f t="shared" si="33"/>
        <v>-3.9039999999999999</v>
      </c>
      <c r="J144" s="27">
        <f t="shared" si="34"/>
        <v>-3.9429999999999996</v>
      </c>
      <c r="K144" s="15">
        <f t="shared" si="35"/>
        <v>-3.8999999999999702E-2</v>
      </c>
      <c r="L144" s="45">
        <f t="shared" si="36"/>
        <v>-0.14299999999999979</v>
      </c>
      <c r="M144" s="16"/>
      <c r="N144" s="24">
        <f t="shared" si="38"/>
        <v>-0.96173334582660919</v>
      </c>
      <c r="O144" s="24">
        <f t="shared" si="42"/>
        <v>-4.4817</v>
      </c>
    </row>
    <row r="145" spans="1:15" ht="12.75">
      <c r="A145" s="4">
        <v>-207.2</v>
      </c>
      <c r="B145" s="1">
        <v>-11.72</v>
      </c>
      <c r="C145" s="1">
        <v>-4.62</v>
      </c>
      <c r="F145" s="15">
        <f t="shared" si="39"/>
        <v>-33.305215945907349</v>
      </c>
      <c r="G145" s="15">
        <f t="shared" si="40"/>
        <v>-32.531853469226313</v>
      </c>
      <c r="H145" s="27">
        <f t="shared" si="41"/>
        <v>-3.97</v>
      </c>
      <c r="I145" s="27">
        <f t="shared" si="33"/>
        <v>-3.8933333333333331</v>
      </c>
      <c r="J145" s="27">
        <f t="shared" si="34"/>
        <v>-3.8907777777777772</v>
      </c>
      <c r="K145" s="15">
        <f t="shared" si="35"/>
        <v>2.5555555555558662E-3</v>
      </c>
      <c r="L145" s="45">
        <f t="shared" si="36"/>
        <v>7.9222222222222971E-2</v>
      </c>
      <c r="M145" s="16"/>
      <c r="N145" s="24">
        <f t="shared" si="38"/>
        <v>-0.91284604600306973</v>
      </c>
      <c r="O145" s="24">
        <f t="shared" si="42"/>
        <v>-4.4817</v>
      </c>
    </row>
    <row r="146" spans="1:15" ht="12.75">
      <c r="A146" s="4">
        <v>-206.8</v>
      </c>
      <c r="B146" s="1">
        <v>-11.95</v>
      </c>
      <c r="C146" s="1">
        <v>-4.66</v>
      </c>
      <c r="F146" s="15">
        <f t="shared" si="39"/>
        <v>-31.758490992545298</v>
      </c>
      <c r="G146" s="15">
        <f t="shared" si="40"/>
        <v>-30.985128515864261</v>
      </c>
      <c r="H146" s="27">
        <f t="shared" si="41"/>
        <v>-3.91</v>
      </c>
      <c r="I146" s="27">
        <f t="shared" si="33"/>
        <v>-3.7833333333333337</v>
      </c>
      <c r="J146" s="27">
        <f t="shared" si="34"/>
        <v>-3.8057777777777781</v>
      </c>
      <c r="K146" s="15">
        <f t="shared" si="35"/>
        <v>-2.2444444444444489E-2</v>
      </c>
      <c r="L146" s="45">
        <f t="shared" si="36"/>
        <v>0.10422222222222199</v>
      </c>
      <c r="M146" s="16"/>
      <c r="N146" s="24">
        <f t="shared" si="38"/>
        <v>-0.43682793610095483</v>
      </c>
      <c r="O146" s="24">
        <f t="shared" si="42"/>
        <v>-4.4817</v>
      </c>
    </row>
    <row r="147" spans="1:15" ht="12.75">
      <c r="A147" s="4">
        <v>-206.4</v>
      </c>
      <c r="B147" s="1">
        <v>-11.85</v>
      </c>
      <c r="C147" s="1">
        <v>-4.53</v>
      </c>
      <c r="F147" s="15">
        <f t="shared" si="39"/>
        <v>-30.211766039183246</v>
      </c>
      <c r="G147" s="15">
        <f t="shared" si="40"/>
        <v>-29.438403562502209</v>
      </c>
      <c r="H147" s="27">
        <f t="shared" si="41"/>
        <v>-3.47</v>
      </c>
      <c r="I147" s="27">
        <f t="shared" si="33"/>
        <v>-3.4766666666666666</v>
      </c>
      <c r="J147" s="27">
        <f t="shared" si="34"/>
        <v>-3.6468888888888893</v>
      </c>
      <c r="K147" s="15">
        <f t="shared" si="35"/>
        <v>-0.17022222222222272</v>
      </c>
      <c r="L147" s="45">
        <f t="shared" si="36"/>
        <v>-0.1768888888888891</v>
      </c>
      <c r="M147" s="16"/>
      <c r="N147" s="24">
        <f t="shared" si="38"/>
        <v>0.24358681990453918</v>
      </c>
      <c r="O147" s="24">
        <f t="shared" si="42"/>
        <v>-4.4817</v>
      </c>
    </row>
    <row r="148" spans="1:15" ht="12.75">
      <c r="A148" s="4">
        <v>-205.9</v>
      </c>
      <c r="B148" s="1">
        <v>-11.89</v>
      </c>
      <c r="C148" s="1">
        <v>-4.95</v>
      </c>
      <c r="F148" s="15">
        <f t="shared" si="39"/>
        <v>-28.665041085821194</v>
      </c>
      <c r="G148" s="15">
        <f t="shared" si="40"/>
        <v>-27.891678609140158</v>
      </c>
      <c r="H148" s="27">
        <f t="shared" si="41"/>
        <v>-3.05</v>
      </c>
      <c r="I148" s="27">
        <f t="shared" si="33"/>
        <v>-3.4499999999999997</v>
      </c>
      <c r="J148" s="27">
        <f t="shared" si="34"/>
        <v>-3.5300000000000002</v>
      </c>
      <c r="K148" s="15">
        <f t="shared" si="35"/>
        <v>-8.0000000000000515E-2</v>
      </c>
      <c r="L148" s="45">
        <f t="shared" si="36"/>
        <v>-0.48000000000000043</v>
      </c>
      <c r="M148" s="16"/>
      <c r="N148" s="24">
        <f t="shared" si="38"/>
        <v>0.8100245957107397</v>
      </c>
      <c r="O148" s="24">
        <f t="shared" si="42"/>
        <v>-4.4817</v>
      </c>
    </row>
    <row r="149" spans="1:15" ht="12.75">
      <c r="A149" s="4">
        <v>-205.5</v>
      </c>
      <c r="B149" s="1">
        <v>-11.46</v>
      </c>
      <c r="C149" s="1">
        <v>-4.29</v>
      </c>
      <c r="F149" s="15">
        <f t="shared" si="39"/>
        <v>-27.118316132459142</v>
      </c>
      <c r="G149" s="15">
        <f t="shared" si="40"/>
        <v>-26.344953655778106</v>
      </c>
      <c r="H149" s="27">
        <f t="shared" si="41"/>
        <v>-3.83</v>
      </c>
      <c r="I149" s="27">
        <f t="shared" si="33"/>
        <v>-3.4233333333333333</v>
      </c>
      <c r="J149" s="27">
        <f t="shared" si="34"/>
        <v>-3.4283333333333337</v>
      </c>
      <c r="K149" s="15">
        <f t="shared" si="35"/>
        <v>-5.0000000000003375E-3</v>
      </c>
      <c r="L149" s="45">
        <f t="shared" si="36"/>
        <v>0.40166666666666639</v>
      </c>
      <c r="M149" s="16"/>
      <c r="N149" s="24">
        <f t="shared" si="38"/>
        <v>0.99744286076327926</v>
      </c>
      <c r="O149" s="24">
        <f t="shared" si="42"/>
        <v>-4.4817</v>
      </c>
    </row>
    <row r="150" spans="1:15" ht="12.75">
      <c r="A150" s="4">
        <v>-205.2</v>
      </c>
      <c r="B150" s="1">
        <v>-11.61</v>
      </c>
      <c r="C150" s="1">
        <v>-4.5999999999999996</v>
      </c>
      <c r="F150" s="15">
        <f t="shared" si="39"/>
        <v>-25.571591179097091</v>
      </c>
      <c r="G150" s="15">
        <f t="shared" si="40"/>
        <v>-24.798228702416054</v>
      </c>
      <c r="H150" s="27">
        <f t="shared" si="41"/>
        <v>-3.39</v>
      </c>
      <c r="I150" s="27">
        <f t="shared" si="33"/>
        <v>-3.56</v>
      </c>
      <c r="J150" s="27">
        <f t="shared" si="34"/>
        <v>-3.3305555555555553</v>
      </c>
      <c r="K150" s="15">
        <f t="shared" si="35"/>
        <v>0.22944444444444478</v>
      </c>
      <c r="L150" s="45">
        <f t="shared" si="36"/>
        <v>5.9444444444444855E-2</v>
      </c>
      <c r="M150" s="16"/>
      <c r="N150" s="24">
        <f t="shared" si="38"/>
        <v>0.71814652592206751</v>
      </c>
      <c r="O150" s="24">
        <f t="shared" si="42"/>
        <v>-4.4817</v>
      </c>
    </row>
    <row r="151" spans="1:15" ht="12.75">
      <c r="A151" s="4">
        <v>-204.7</v>
      </c>
      <c r="B151" s="1">
        <v>-11.53</v>
      </c>
      <c r="C151" s="1">
        <v>-4.62</v>
      </c>
      <c r="F151" s="15">
        <f t="shared" si="39"/>
        <v>-24.024866225735039</v>
      </c>
      <c r="G151" s="15">
        <f t="shared" si="40"/>
        <v>-23.251503749054002</v>
      </c>
      <c r="H151" s="27">
        <f t="shared" si="41"/>
        <v>-3.46</v>
      </c>
      <c r="I151" s="27">
        <f t="shared" si="33"/>
        <v>-3.2466666666666666</v>
      </c>
      <c r="J151" s="27">
        <f t="shared" si="34"/>
        <v>-3.3223333333333334</v>
      </c>
      <c r="K151" s="15">
        <f t="shared" si="35"/>
        <v>-7.5666666666666771E-2</v>
      </c>
      <c r="L151" s="45">
        <f t="shared" si="36"/>
        <v>0.1376666666666666</v>
      </c>
      <c r="M151" s="16"/>
      <c r="N151" s="24">
        <f t="shared" si="38"/>
        <v>0.10282145029231637</v>
      </c>
      <c r="O151" s="24">
        <f t="shared" si="42"/>
        <v>-4.4817</v>
      </c>
    </row>
    <row r="152" spans="1:15" ht="12.75">
      <c r="A152" s="4">
        <v>-204.2</v>
      </c>
      <c r="B152" s="1">
        <v>-11.43</v>
      </c>
      <c r="C152" s="1">
        <v>-4.46</v>
      </c>
      <c r="F152" s="15">
        <f t="shared" si="39"/>
        <v>-22.478141272372987</v>
      </c>
      <c r="G152" s="15">
        <f t="shared" si="40"/>
        <v>-21.704778795691951</v>
      </c>
      <c r="H152" s="27">
        <f t="shared" si="41"/>
        <v>-2.89</v>
      </c>
      <c r="I152" s="27">
        <f t="shared" si="33"/>
        <v>-3.0783333333333331</v>
      </c>
      <c r="J152" s="27">
        <f t="shared" si="34"/>
        <v>-3.4708518518518523</v>
      </c>
      <c r="K152" s="15">
        <f t="shared" si="35"/>
        <v>-0.39251851851851915</v>
      </c>
      <c r="L152" s="45">
        <f t="shared" si="36"/>
        <v>-0.58085185185185217</v>
      </c>
      <c r="M152" s="16"/>
      <c r="N152" s="24">
        <f t="shared" si="38"/>
        <v>-0.56061492466234153</v>
      </c>
      <c r="O152" s="24">
        <f t="shared" si="42"/>
        <v>-4.4817</v>
      </c>
    </row>
    <row r="153" spans="1:15" ht="12.75">
      <c r="A153" s="4">
        <v>-203.8</v>
      </c>
      <c r="B153" s="1">
        <v>-11.44</v>
      </c>
      <c r="C153" s="1">
        <v>-4.5599999999999996</v>
      </c>
      <c r="F153" s="15">
        <f t="shared" si="39"/>
        <v>-20.931416319010935</v>
      </c>
      <c r="G153" s="44">
        <f t="shared" si="40"/>
        <v>-20.158053842329899</v>
      </c>
      <c r="H153" s="27">
        <f t="shared" si="41"/>
        <v>-2.8849999999999998</v>
      </c>
      <c r="I153" s="27">
        <f t="shared" ref="I153" si="43">AVERAGE(H152:H154)</f>
        <v>-2.9550000000000001</v>
      </c>
      <c r="J153" s="27">
        <f t="shared" ref="J153" si="44">AVERAGE(H149:H157)</f>
        <v>-3.6845555555555558</v>
      </c>
      <c r="K153" s="15">
        <f t="shared" ref="K153" si="45">J153-I153</f>
        <v>-0.72955555555555573</v>
      </c>
      <c r="L153" s="45">
        <f t="shared" ref="L153" si="46">J153-H153</f>
        <v>-0.79955555555555602</v>
      </c>
      <c r="M153" s="16"/>
      <c r="N153" s="24">
        <f t="shared" si="38"/>
        <v>-0.96173334582661696</v>
      </c>
      <c r="O153" s="24">
        <f t="shared" si="42"/>
        <v>-4.4817</v>
      </c>
    </row>
    <row r="154" spans="1:15" ht="12.75">
      <c r="A154" s="4">
        <v>-203.4</v>
      </c>
      <c r="B154" s="1">
        <v>-11.21</v>
      </c>
      <c r="C154" s="1">
        <v>-4.67</v>
      </c>
      <c r="F154" s="15">
        <f t="shared" si="39"/>
        <v>-19.384691365648884</v>
      </c>
      <c r="G154" s="15">
        <f t="shared" si="40"/>
        <v>-18.611328888967847</v>
      </c>
      <c r="H154" s="27">
        <f t="shared" si="41"/>
        <v>-3.09</v>
      </c>
      <c r="I154" s="27">
        <f t="shared" ref="I154:I156" si="47">AVERAGE(H153:H155)</f>
        <v>-3.2703333333333333</v>
      </c>
      <c r="J154" s="27">
        <f t="shared" ref="J154:J156" si="48">AVERAGE(H150:H158)</f>
        <v>-3.6663749999999999</v>
      </c>
      <c r="K154" s="15">
        <f t="shared" ref="K154:K156" si="49">J154-I154</f>
        <v>-0.39604166666666663</v>
      </c>
      <c r="L154" s="15">
        <f t="shared" ref="L154:L156" si="50">J154-H154</f>
        <v>-0.57637500000000008</v>
      </c>
      <c r="M154" s="16"/>
      <c r="N154" s="24">
        <f t="shared" si="38"/>
        <v>-0.91284604600305852</v>
      </c>
      <c r="O154" s="24">
        <f t="shared" si="42"/>
        <v>-4.4817</v>
      </c>
    </row>
    <row r="155" spans="1:15" ht="12.75">
      <c r="A155" s="4">
        <v>-202.9</v>
      </c>
      <c r="B155" s="1">
        <v>-10.53</v>
      </c>
      <c r="C155" s="1">
        <v>-4.5199999999999996</v>
      </c>
      <c r="F155" s="15">
        <f t="shared" si="39"/>
        <v>-17.837966412286832</v>
      </c>
      <c r="G155" s="15">
        <f t="shared" si="40"/>
        <v>-17.064603935605795</v>
      </c>
      <c r="H155" s="27">
        <f t="shared" si="41"/>
        <v>-3.8359999999999999</v>
      </c>
      <c r="I155" s="27">
        <f t="shared" si="47"/>
        <v>-3.9108888888888891</v>
      </c>
      <c r="J155" s="27">
        <f t="shared" si="48"/>
        <v>-3.7058571428571425</v>
      </c>
      <c r="K155" s="15">
        <f t="shared" si="49"/>
        <v>0.20503174603174656</v>
      </c>
      <c r="L155" s="15">
        <f t="shared" si="50"/>
        <v>0.13014285714285734</v>
      </c>
      <c r="M155" s="16"/>
      <c r="N155" s="24">
        <f t="shared" si="38"/>
        <v>-0.43682793610092868</v>
      </c>
      <c r="O155" s="24">
        <f t="shared" si="42"/>
        <v>-4.4817</v>
      </c>
    </row>
    <row r="156" spans="1:15" ht="12.75">
      <c r="A156" s="4">
        <v>-202.5</v>
      </c>
      <c r="B156" s="1">
        <v>-9.5399999999999991</v>
      </c>
      <c r="C156" s="1">
        <v>-4.3</v>
      </c>
      <c r="F156" s="15">
        <f t="shared" si="39"/>
        <v>-16.29124145892478</v>
      </c>
      <c r="G156" s="15">
        <f t="shared" si="40"/>
        <v>-15.517878982243746</v>
      </c>
      <c r="H156" s="27">
        <f t="shared" si="41"/>
        <v>-4.8066666666666675</v>
      </c>
      <c r="I156" s="27">
        <f t="shared" si="47"/>
        <v>-4.5386666666666668</v>
      </c>
      <c r="J156" s="27">
        <f t="shared" si="48"/>
        <v>-3.7468333333333335</v>
      </c>
      <c r="K156" s="15">
        <f t="shared" si="49"/>
        <v>0.79183333333333339</v>
      </c>
      <c r="L156" s="15">
        <f t="shared" si="50"/>
        <v>1.0598333333333341</v>
      </c>
      <c r="M156" s="16"/>
      <c r="N156" s="24">
        <f t="shared" si="38"/>
        <v>0.24358681990456391</v>
      </c>
      <c r="O156" s="24">
        <f t="shared" si="42"/>
        <v>-4.4817</v>
      </c>
    </row>
    <row r="157" spans="1:15" ht="12.75">
      <c r="A157" s="4">
        <v>-202.1</v>
      </c>
      <c r="B157" s="1">
        <v>-9.98</v>
      </c>
      <c r="C157" s="1">
        <v>-4.47</v>
      </c>
      <c r="F157" s="15">
        <f t="shared" si="39"/>
        <v>-14.74451650556273</v>
      </c>
      <c r="G157" s="15">
        <f t="shared" si="40"/>
        <v>-13.971154028881696</v>
      </c>
      <c r="H157" s="27">
        <f t="shared" si="41"/>
        <v>-4.9733333333333327</v>
      </c>
      <c r="I157" s="27"/>
      <c r="J157" s="27"/>
      <c r="K157" s="15"/>
      <c r="L157" s="15"/>
      <c r="M157" s="16"/>
      <c r="N157" s="24">
        <f t="shared" si="38"/>
        <v>0.8100245957107568</v>
      </c>
      <c r="O157" s="24">
        <f t="shared" si="42"/>
        <v>-4.4817</v>
      </c>
    </row>
    <row r="158" spans="1:15" ht="12.75">
      <c r="A158" s="4">
        <v>-201.7</v>
      </c>
      <c r="B158" s="1">
        <v>-10.08</v>
      </c>
      <c r="C158" s="1">
        <v>-4.62</v>
      </c>
      <c r="F158" s="15">
        <f t="shared" si="39"/>
        <v>-13.19779155220068</v>
      </c>
      <c r="G158" s="15">
        <f t="shared" si="40"/>
        <v>-12.424429075519646</v>
      </c>
      <c r="H158" s="27"/>
      <c r="I158" s="27"/>
      <c r="J158" s="27"/>
      <c r="K158" s="15"/>
      <c r="L158" s="15"/>
      <c r="M158" s="16"/>
      <c r="N158" s="24">
        <f t="shared" si="38"/>
        <v>0.99744286076327715</v>
      </c>
      <c r="O158" s="24">
        <f t="shared" si="42"/>
        <v>-4.4817</v>
      </c>
    </row>
    <row r="159" spans="1:15" ht="12.75">
      <c r="A159" s="4">
        <v>-201.3</v>
      </c>
      <c r="B159" s="1">
        <v>-10.3</v>
      </c>
      <c r="C159" s="1">
        <v>-5.13</v>
      </c>
      <c r="F159" s="15">
        <f t="shared" si="39"/>
        <v>-11.65106659883863</v>
      </c>
      <c r="G159" s="15">
        <f t="shared" si="40"/>
        <v>-10.877704122157596</v>
      </c>
      <c r="H159" s="27"/>
      <c r="I159" s="27"/>
      <c r="J159" s="27"/>
      <c r="K159" s="15"/>
      <c r="L159" s="15"/>
      <c r="M159" s="16"/>
      <c r="N159" s="24">
        <f t="shared" si="38"/>
        <v>0.71814652592205042</v>
      </c>
      <c r="O159" s="24">
        <f t="shared" si="42"/>
        <v>-4.4817</v>
      </c>
    </row>
    <row r="160" spans="1:15" ht="12.75">
      <c r="A160" s="4">
        <v>-200.8</v>
      </c>
      <c r="B160" s="1">
        <v>-10.43</v>
      </c>
      <c r="C160" s="1">
        <v>-5.17</v>
      </c>
      <c r="F160" s="15">
        <f t="shared" si="39"/>
        <v>-10.10434164547658</v>
      </c>
      <c r="G160" s="15">
        <f t="shared" si="40"/>
        <v>-9.3309791687955457</v>
      </c>
      <c r="H160" s="27"/>
      <c r="I160" s="27"/>
      <c r="J160" s="27"/>
      <c r="K160" s="15"/>
      <c r="L160" s="15"/>
      <c r="M160" s="16"/>
      <c r="N160" s="24">
        <f t="shared" si="38"/>
        <v>0.10282145029229099</v>
      </c>
      <c r="O160" s="24">
        <f t="shared" si="42"/>
        <v>-4.4817</v>
      </c>
    </row>
    <row r="161" spans="1:15" ht="12.75">
      <c r="A161" s="4">
        <v>-200.4</v>
      </c>
      <c r="B161" s="1">
        <v>-9.9600000000000009</v>
      </c>
      <c r="C161" s="1">
        <v>-5.35</v>
      </c>
      <c r="F161" s="15">
        <f t="shared" si="39"/>
        <v>-8.5576166921145305</v>
      </c>
      <c r="G161" s="15">
        <f t="shared" si="40"/>
        <v>-7.7842542154334957</v>
      </c>
      <c r="H161" s="27"/>
      <c r="I161" s="27"/>
      <c r="J161" s="27"/>
      <c r="K161" s="15"/>
      <c r="L161" s="15"/>
      <c r="M161" s="16"/>
      <c r="N161" s="24">
        <f t="shared" si="38"/>
        <v>-0.56061492466236196</v>
      </c>
      <c r="O161" s="24">
        <f t="shared" si="42"/>
        <v>-4.4817</v>
      </c>
    </row>
    <row r="162" spans="1:15" ht="12.75">
      <c r="A162" s="4">
        <v>-200</v>
      </c>
      <c r="B162" s="1">
        <v>-10.23</v>
      </c>
      <c r="C162" s="1">
        <v>-5.84</v>
      </c>
      <c r="F162" s="15">
        <f t="shared" si="39"/>
        <v>-7.0108917387524805</v>
      </c>
      <c r="G162" s="15">
        <f t="shared" si="40"/>
        <v>-6.2375292620714458</v>
      </c>
      <c r="H162" s="27"/>
      <c r="I162" s="27"/>
      <c r="J162" s="27"/>
      <c r="K162" s="15"/>
      <c r="L162" s="15"/>
      <c r="M162" s="16"/>
      <c r="N162" s="24">
        <f t="shared" ref="N162:N167" si="51" xml:space="preserve"> SIN((2*PI()*(G162+O162)/13.9205245802584) + 2.989911921)</f>
        <v>-0.96173334582662373</v>
      </c>
      <c r="O162" s="24">
        <f t="shared" si="42"/>
        <v>-4.4817</v>
      </c>
    </row>
    <row r="163" spans="1:15" ht="12.75">
      <c r="A163" s="4">
        <v>-198.4</v>
      </c>
      <c r="B163" s="1">
        <v>-9.89</v>
      </c>
      <c r="C163" s="1">
        <v>-5.54</v>
      </c>
      <c r="F163" s="15">
        <f t="shared" si="39"/>
        <v>-5.4641667853904305</v>
      </c>
      <c r="G163" s="15">
        <f t="shared" si="40"/>
        <v>-4.6908043087093958</v>
      </c>
      <c r="H163" s="27"/>
      <c r="I163" s="27"/>
      <c r="J163" s="27"/>
      <c r="K163" s="15"/>
      <c r="L163" s="15"/>
      <c r="M163" s="16"/>
      <c r="N163" s="24">
        <f t="shared" si="51"/>
        <v>-0.91284604600304964</v>
      </c>
      <c r="O163" s="24">
        <f t="shared" si="42"/>
        <v>-4.4817</v>
      </c>
    </row>
    <row r="164" spans="1:15" ht="12.75">
      <c r="A164" s="4">
        <v>-198</v>
      </c>
      <c r="B164" s="1">
        <v>-9.68</v>
      </c>
      <c r="C164" s="1">
        <v>-5.49</v>
      </c>
      <c r="F164" s="15">
        <f t="shared" si="39"/>
        <v>-3.9174418320283806</v>
      </c>
      <c r="G164" s="15">
        <f t="shared" si="40"/>
        <v>-3.1440793553473458</v>
      </c>
      <c r="H164" s="27"/>
      <c r="I164" s="27"/>
      <c r="J164" s="27"/>
      <c r="K164" s="15"/>
      <c r="L164" s="15"/>
      <c r="M164" s="16"/>
      <c r="N164" s="24">
        <f t="shared" si="51"/>
        <v>-0.43682793610090814</v>
      </c>
      <c r="O164" s="24">
        <f t="shared" si="42"/>
        <v>-4.4817</v>
      </c>
    </row>
    <row r="165" spans="1:15" ht="12.75">
      <c r="A165" s="4">
        <v>-197.8</v>
      </c>
      <c r="B165" s="1">
        <v>-8.86</v>
      </c>
      <c r="C165" s="1">
        <v>-5</v>
      </c>
      <c r="F165" s="15">
        <f t="shared" si="39"/>
        <v>-2.3707168786663306</v>
      </c>
      <c r="G165" s="15">
        <f t="shared" si="40"/>
        <v>-1.5973544019852959</v>
      </c>
      <c r="H165" s="27"/>
      <c r="I165" s="27"/>
      <c r="J165" s="27"/>
      <c r="K165" s="15"/>
      <c r="L165" s="15"/>
      <c r="M165" s="16"/>
      <c r="N165" s="24">
        <f t="shared" si="51"/>
        <v>0.24358681990458564</v>
      </c>
      <c r="O165" s="24">
        <f t="shared" si="42"/>
        <v>-4.4817</v>
      </c>
    </row>
    <row r="166" spans="1:15" ht="12.75">
      <c r="A166" s="4">
        <v>-197.65</v>
      </c>
      <c r="B166" s="1">
        <v>-6.73</v>
      </c>
      <c r="C166" s="1">
        <v>-3.96</v>
      </c>
      <c r="F166" s="15">
        <f t="shared" si="39"/>
        <v>-0.82399192530428067</v>
      </c>
      <c r="G166" s="15">
        <f t="shared" si="40"/>
        <v>-5.0629448623245921E-2</v>
      </c>
      <c r="H166" s="27"/>
      <c r="I166" s="27"/>
      <c r="J166" s="27"/>
      <c r="K166" s="15"/>
      <c r="L166" s="15"/>
      <c r="M166" s="16"/>
      <c r="N166" s="24">
        <f t="shared" si="51"/>
        <v>0.8100245957107699</v>
      </c>
      <c r="O166" s="24">
        <f t="shared" si="42"/>
        <v>-4.4817</v>
      </c>
    </row>
    <row r="167" spans="1:15" ht="12.75">
      <c r="A167" s="4">
        <v>-197.5</v>
      </c>
      <c r="B167" s="1">
        <v>-6.55</v>
      </c>
      <c r="C167" s="1">
        <v>-3.96</v>
      </c>
      <c r="F167" s="15">
        <f t="shared" si="39"/>
        <v>0.72273302805776929</v>
      </c>
      <c r="G167" s="15">
        <f t="shared" si="40"/>
        <v>1.496095504738804</v>
      </c>
      <c r="H167" s="27"/>
      <c r="I167" s="27"/>
      <c r="J167" s="27"/>
      <c r="K167" s="15"/>
      <c r="L167" s="15"/>
      <c r="M167" s="16"/>
      <c r="N167" s="24">
        <f t="shared" si="51"/>
        <v>0.9974428607632756</v>
      </c>
      <c r="O167" s="24">
        <f t="shared" si="42"/>
        <v>-4.4817</v>
      </c>
    </row>
    <row r="168" spans="1:15" ht="12.75">
      <c r="A168" s="4">
        <v>-197.35</v>
      </c>
      <c r="B168" s="1">
        <v>-6.71</v>
      </c>
      <c r="C168" s="1">
        <v>-4.3099999999999996</v>
      </c>
      <c r="F168" s="15"/>
      <c r="G168" s="15"/>
      <c r="H168" s="27"/>
      <c r="I168" s="27"/>
      <c r="J168" s="27"/>
      <c r="K168" s="15"/>
      <c r="L168" s="15"/>
      <c r="M168" s="16"/>
    </row>
    <row r="169" spans="1:15" ht="12.75">
      <c r="A169" s="4">
        <v>-197.2</v>
      </c>
      <c r="B169" s="1">
        <v>-7.71</v>
      </c>
      <c r="C169" s="1">
        <v>-5.23</v>
      </c>
      <c r="F169" s="15"/>
      <c r="G169" s="15"/>
      <c r="H169" s="27"/>
      <c r="I169" s="27"/>
      <c r="J169" s="27"/>
      <c r="K169" s="15"/>
      <c r="L169" s="15"/>
      <c r="M169" s="16"/>
    </row>
    <row r="170" spans="1:15" ht="12.75">
      <c r="A170" s="4">
        <v>-197.05</v>
      </c>
      <c r="B170" s="1">
        <v>-9.7100000000000009</v>
      </c>
      <c r="C170" s="1">
        <v>-4.96</v>
      </c>
      <c r="F170" s="15"/>
      <c r="G170" s="15"/>
      <c r="H170" s="27"/>
      <c r="I170" s="27"/>
      <c r="J170" s="27"/>
      <c r="K170" s="15"/>
      <c r="L170" s="15"/>
      <c r="M170" s="16"/>
    </row>
    <row r="171" spans="1:15" ht="12.75">
      <c r="A171" s="4">
        <v>-196.9</v>
      </c>
      <c r="B171" s="1">
        <v>-9.34</v>
      </c>
      <c r="C171" s="1">
        <v>-4.95</v>
      </c>
      <c r="F171" s="15"/>
      <c r="G171" s="15"/>
      <c r="H171" s="27"/>
      <c r="I171" s="27"/>
      <c r="J171" s="27"/>
      <c r="K171" s="15"/>
      <c r="L171" s="15"/>
      <c r="M171" s="16"/>
    </row>
    <row r="172" spans="1:15" ht="12.75">
      <c r="A172" s="4">
        <v>-196.75</v>
      </c>
      <c r="B172" s="1">
        <v>-9.75</v>
      </c>
      <c r="C172" s="1">
        <v>-4.91</v>
      </c>
      <c r="F172" s="15"/>
      <c r="G172" s="15"/>
      <c r="H172" s="27"/>
      <c r="I172" s="27"/>
      <c r="J172" s="27"/>
      <c r="K172" s="15"/>
      <c r="L172" s="15"/>
      <c r="M172" s="16"/>
    </row>
    <row r="173" spans="1:15" ht="12.75">
      <c r="A173" s="4">
        <v>-196.6</v>
      </c>
      <c r="B173" s="1">
        <v>-10.050000000000001</v>
      </c>
      <c r="C173" s="1">
        <v>-5.93</v>
      </c>
      <c r="F173" s="15"/>
      <c r="G173" s="15"/>
      <c r="H173" s="27"/>
      <c r="I173" s="27"/>
      <c r="J173" s="27"/>
      <c r="K173" s="15"/>
      <c r="L173" s="15"/>
      <c r="M173" s="16"/>
    </row>
    <row r="174" spans="1:15" ht="12.75">
      <c r="A174" s="4">
        <v>-196.45</v>
      </c>
      <c r="B174" s="1">
        <v>-10.23</v>
      </c>
      <c r="C174" s="1">
        <v>-6.34</v>
      </c>
      <c r="F174" s="15"/>
      <c r="G174" s="15"/>
      <c r="H174" s="27"/>
      <c r="I174" s="27"/>
      <c r="J174" s="27"/>
      <c r="K174" s="15"/>
      <c r="L174" s="15"/>
      <c r="M174" s="16"/>
    </row>
    <row r="175" spans="1:15" ht="12.75">
      <c r="A175" s="4">
        <v>-196.3</v>
      </c>
      <c r="B175" s="1">
        <v>-11.12</v>
      </c>
      <c r="C175" s="1">
        <v>-6.89</v>
      </c>
      <c r="F175" s="15"/>
      <c r="G175" s="15"/>
      <c r="H175" s="27"/>
      <c r="I175" s="27"/>
      <c r="J175" s="27"/>
      <c r="K175" s="15"/>
      <c r="L175" s="15"/>
      <c r="M175" s="16"/>
    </row>
    <row r="176" spans="1:15" ht="12.75">
      <c r="A176" s="4">
        <v>-196.15</v>
      </c>
      <c r="B176" s="1">
        <v>-10.83</v>
      </c>
      <c r="C176" s="1">
        <v>-6.88</v>
      </c>
      <c r="F176" s="15"/>
      <c r="G176" s="15"/>
      <c r="H176" s="27"/>
      <c r="I176" s="27"/>
      <c r="J176" s="27"/>
      <c r="K176" s="15"/>
      <c r="L176" s="15"/>
      <c r="M176" s="16"/>
    </row>
    <row r="177" spans="1:13" ht="12.75">
      <c r="A177" s="4">
        <v>-196</v>
      </c>
      <c r="B177" s="1">
        <v>-10.9</v>
      </c>
      <c r="C177" s="1">
        <v>-6.94</v>
      </c>
      <c r="F177" s="15"/>
      <c r="G177" s="15"/>
      <c r="H177" s="27"/>
      <c r="I177" s="27"/>
      <c r="J177" s="27"/>
      <c r="K177" s="15"/>
      <c r="L177" s="15"/>
      <c r="M177" s="16"/>
    </row>
    <row r="178" spans="1:13" ht="12.75">
      <c r="A178" s="4">
        <v>-195.4</v>
      </c>
      <c r="B178" s="1">
        <v>-10.74</v>
      </c>
      <c r="C178" s="1">
        <v>-6.66</v>
      </c>
      <c r="F178" s="15"/>
      <c r="G178" s="15"/>
      <c r="H178" s="27"/>
      <c r="I178" s="27"/>
      <c r="J178" s="27"/>
      <c r="K178" s="15"/>
      <c r="L178" s="15"/>
      <c r="M178" s="16"/>
    </row>
    <row r="179" spans="1:13" ht="12.75">
      <c r="A179" s="4">
        <v>-194.8</v>
      </c>
      <c r="B179" s="1">
        <v>-10.78</v>
      </c>
      <c r="C179" s="1">
        <v>-6.27</v>
      </c>
      <c r="F179" s="15"/>
      <c r="G179" s="15"/>
      <c r="H179" s="27"/>
      <c r="I179" s="27"/>
      <c r="J179" s="27"/>
      <c r="K179" s="15"/>
      <c r="L179" s="15"/>
      <c r="M179" s="16"/>
    </row>
    <row r="180" spans="1:13" ht="12.75">
      <c r="A180" s="4">
        <v>-194.2</v>
      </c>
      <c r="B180" s="1">
        <v>-10.5</v>
      </c>
      <c r="C180" s="1">
        <v>-6.03</v>
      </c>
      <c r="F180" s="15"/>
      <c r="G180" s="15"/>
      <c r="H180" s="27"/>
      <c r="I180" s="27"/>
      <c r="J180" s="27"/>
      <c r="K180" s="15"/>
      <c r="L180" s="15"/>
      <c r="M180" s="16"/>
    </row>
    <row r="181" spans="1:13" ht="12.75">
      <c r="A181" s="4">
        <v>-193.6</v>
      </c>
      <c r="B181" s="1">
        <v>-10.43</v>
      </c>
      <c r="C181" s="1">
        <v>-5.38</v>
      </c>
      <c r="F181" s="15"/>
      <c r="G181" s="15"/>
      <c r="H181" s="27"/>
      <c r="I181" s="27"/>
      <c r="J181" s="27"/>
      <c r="K181" s="15"/>
      <c r="L181" s="15"/>
      <c r="M181" s="16"/>
    </row>
    <row r="182" spans="1:13" ht="12.75">
      <c r="A182" s="4">
        <v>-193</v>
      </c>
      <c r="B182" s="1">
        <v>-10.42</v>
      </c>
      <c r="C182" s="1">
        <v>-4.87</v>
      </c>
      <c r="F182" s="15"/>
      <c r="G182" s="15"/>
      <c r="H182" s="27"/>
      <c r="I182" s="27"/>
      <c r="J182" s="27"/>
      <c r="K182" s="15"/>
      <c r="L182" s="15"/>
      <c r="M182" s="16"/>
    </row>
    <row r="183" spans="1:13" ht="12.75">
      <c r="A183" s="4">
        <v>-192.3</v>
      </c>
      <c r="B183" s="1">
        <v>-9.86</v>
      </c>
      <c r="C183" s="1">
        <v>-4.74</v>
      </c>
      <c r="F183" s="15"/>
      <c r="G183" s="15"/>
      <c r="H183" s="27"/>
      <c r="I183" s="27"/>
      <c r="J183" s="27"/>
      <c r="K183" s="15"/>
      <c r="L183" s="15"/>
      <c r="M183" s="16"/>
    </row>
    <row r="184" spans="1:13" ht="12.75">
      <c r="A184" s="4">
        <v>-191.8</v>
      </c>
      <c r="B184" s="1">
        <v>-10.39</v>
      </c>
      <c r="C184" s="1">
        <v>-5.12</v>
      </c>
      <c r="F184" s="15"/>
      <c r="G184" s="15"/>
      <c r="H184" s="27"/>
      <c r="I184" s="27"/>
      <c r="J184" s="27"/>
      <c r="K184" s="15"/>
      <c r="L184" s="15"/>
      <c r="M184" s="16"/>
    </row>
    <row r="185" spans="1:13" ht="12.75">
      <c r="A185" s="4">
        <v>-191.2</v>
      </c>
      <c r="B185" s="1">
        <v>-10.56</v>
      </c>
      <c r="C185" s="1">
        <v>-5.18</v>
      </c>
      <c r="F185" s="15"/>
      <c r="G185" s="15"/>
      <c r="H185" s="27"/>
      <c r="I185" s="27"/>
      <c r="J185" s="27"/>
      <c r="K185" s="15"/>
      <c r="L185" s="15"/>
      <c r="M185" s="16"/>
    </row>
    <row r="186" spans="1:13" ht="12.75">
      <c r="A186" s="4">
        <v>-190.5</v>
      </c>
      <c r="B186" s="1">
        <v>-10.24</v>
      </c>
      <c r="C186" s="1">
        <v>-5.47</v>
      </c>
      <c r="F186" s="15"/>
      <c r="G186" s="15"/>
      <c r="H186" s="27"/>
      <c r="I186" s="27"/>
      <c r="J186" s="27"/>
      <c r="K186" s="15"/>
      <c r="L186" s="15"/>
      <c r="M186" s="16"/>
    </row>
    <row r="187" spans="1:13" ht="12.75">
      <c r="A187" s="4">
        <v>-189.9</v>
      </c>
      <c r="B187" s="1">
        <v>-10.49</v>
      </c>
      <c r="C187" s="1">
        <v>-5.12</v>
      </c>
      <c r="F187" s="15"/>
      <c r="G187" s="15"/>
      <c r="H187" s="27"/>
      <c r="I187" s="27"/>
      <c r="J187" s="27"/>
      <c r="K187" s="15"/>
      <c r="L187" s="15"/>
      <c r="M187" s="16"/>
    </row>
    <row r="188" spans="1:13" ht="12.75">
      <c r="A188" s="4">
        <v>-189.3</v>
      </c>
      <c r="B188" s="1">
        <v>-10.69</v>
      </c>
      <c r="C188" s="1">
        <v>-4.99</v>
      </c>
      <c r="F188" s="15"/>
      <c r="G188" s="15"/>
      <c r="H188" s="27"/>
      <c r="I188" s="27"/>
      <c r="J188" s="27"/>
      <c r="K188" s="15"/>
      <c r="L188" s="15"/>
      <c r="M188" s="16"/>
    </row>
    <row r="189" spans="1:13" ht="12.75">
      <c r="A189" s="4">
        <v>-188.7</v>
      </c>
      <c r="B189" s="1">
        <v>-10.27</v>
      </c>
      <c r="C189" s="1">
        <v>-4.8099999999999996</v>
      </c>
      <c r="F189" s="15"/>
      <c r="G189" s="15"/>
      <c r="H189" s="27"/>
      <c r="I189" s="27"/>
      <c r="J189" s="27"/>
      <c r="K189" s="15"/>
      <c r="L189" s="15"/>
      <c r="M189" s="16"/>
    </row>
    <row r="190" spans="1:13" ht="12.75">
      <c r="A190" s="4">
        <v>-188.6</v>
      </c>
      <c r="B190" s="1">
        <v>-9.4499999999999993</v>
      </c>
      <c r="C190" s="1">
        <v>-3.57</v>
      </c>
      <c r="F190" s="15"/>
      <c r="G190" s="15"/>
      <c r="H190" s="27"/>
      <c r="I190" s="27"/>
      <c r="J190" s="27"/>
      <c r="K190" s="15"/>
      <c r="L190" s="15"/>
      <c r="M190" s="16"/>
    </row>
    <row r="191" spans="1:13" ht="12.75">
      <c r="A191" s="4">
        <v>-188.6</v>
      </c>
      <c r="B191" s="1">
        <v>-9.4499999999999993</v>
      </c>
      <c r="C191" s="1">
        <v>-3.57</v>
      </c>
      <c r="F191" s="15"/>
      <c r="G191" s="15"/>
      <c r="H191" s="27"/>
      <c r="I191" s="27"/>
      <c r="J191" s="27"/>
      <c r="K191" s="15"/>
      <c r="L191" s="15"/>
      <c r="M191" s="16"/>
    </row>
    <row r="192" spans="1:13" ht="12.75">
      <c r="A192" s="4">
        <v>-188.1</v>
      </c>
      <c r="B192" s="1">
        <v>-9.14</v>
      </c>
      <c r="C192" s="1">
        <v>-3.26</v>
      </c>
      <c r="F192" s="15"/>
      <c r="G192" s="15"/>
      <c r="H192" s="27"/>
      <c r="I192" s="27"/>
      <c r="J192" s="27"/>
      <c r="K192" s="15"/>
      <c r="L192" s="15"/>
      <c r="M192" s="16"/>
    </row>
    <row r="193" spans="1:13" ht="12.75">
      <c r="A193" s="4">
        <v>-187.5</v>
      </c>
      <c r="B193" s="1">
        <v>-8.92</v>
      </c>
      <c r="C193" s="1">
        <v>-2.99</v>
      </c>
      <c r="F193" s="15"/>
      <c r="G193" s="15"/>
      <c r="H193" s="27"/>
      <c r="I193" s="27"/>
      <c r="J193" s="27"/>
      <c r="K193" s="15"/>
      <c r="L193" s="15"/>
      <c r="M193" s="16"/>
    </row>
    <row r="194" spans="1:13" ht="12.75">
      <c r="A194" s="4">
        <v>-186.9</v>
      </c>
      <c r="B194" s="1">
        <v>-9.35</v>
      </c>
      <c r="C194" s="1">
        <v>-3.4</v>
      </c>
      <c r="F194" s="15"/>
      <c r="G194" s="15"/>
      <c r="H194" s="27"/>
      <c r="I194" s="27"/>
      <c r="J194" s="27"/>
      <c r="K194" s="15"/>
      <c r="L194" s="15"/>
      <c r="M194" s="16"/>
    </row>
    <row r="195" spans="1:13" ht="12.75">
      <c r="A195" s="4">
        <v>-186.4</v>
      </c>
      <c r="B195" s="1">
        <v>-8.9</v>
      </c>
      <c r="C195" s="1">
        <v>-3.37</v>
      </c>
      <c r="F195" s="15"/>
      <c r="G195" s="15"/>
      <c r="H195" s="27"/>
      <c r="I195" s="27"/>
      <c r="J195" s="27"/>
      <c r="K195" s="15"/>
      <c r="L195" s="15"/>
      <c r="M195" s="16"/>
    </row>
    <row r="196" spans="1:13" ht="12.75">
      <c r="A196" s="4">
        <v>-185.8</v>
      </c>
      <c r="B196" s="1">
        <v>-8.83</v>
      </c>
      <c r="C196" s="1">
        <v>-3.21</v>
      </c>
      <c r="F196" s="15"/>
      <c r="G196" s="15"/>
      <c r="H196" s="27"/>
      <c r="I196" s="27"/>
      <c r="J196" s="27"/>
      <c r="K196" s="15"/>
      <c r="L196" s="15"/>
      <c r="M196" s="16"/>
    </row>
    <row r="197" spans="1:13" ht="12.75">
      <c r="A197" s="4">
        <v>-185.3</v>
      </c>
      <c r="B197" s="1">
        <v>-7.52</v>
      </c>
      <c r="C197" s="1">
        <v>-2.86</v>
      </c>
      <c r="F197" s="15"/>
      <c r="G197" s="15"/>
      <c r="H197" s="27"/>
      <c r="I197" s="27"/>
      <c r="J197" s="27"/>
      <c r="K197" s="15"/>
      <c r="L197" s="15"/>
      <c r="M197" s="16"/>
    </row>
    <row r="198" spans="1:13" ht="12.75">
      <c r="A198" s="4">
        <v>-184.7</v>
      </c>
      <c r="B198" s="1">
        <v>-8.75</v>
      </c>
      <c r="C198" s="1">
        <v>-3.13</v>
      </c>
      <c r="F198" s="15"/>
      <c r="G198" s="15"/>
      <c r="H198" s="27"/>
      <c r="I198" s="27"/>
      <c r="J198" s="27"/>
      <c r="K198" s="15"/>
      <c r="L198" s="15"/>
      <c r="M198" s="16"/>
    </row>
    <row r="199" spans="1:13" ht="12.75">
      <c r="A199" s="4">
        <v>-184.1</v>
      </c>
      <c r="B199" s="1">
        <v>-8.0500000000000007</v>
      </c>
      <c r="C199" s="1">
        <v>-2.96</v>
      </c>
      <c r="F199" s="15"/>
      <c r="G199" s="15"/>
      <c r="H199" s="27"/>
      <c r="I199" s="27"/>
      <c r="J199" s="27"/>
      <c r="K199" s="15"/>
      <c r="L199" s="15"/>
      <c r="M199" s="16"/>
    </row>
    <row r="200" spans="1:13" ht="12.75">
      <c r="A200" s="4">
        <v>-183.6</v>
      </c>
      <c r="B200" s="1">
        <v>-8.56</v>
      </c>
      <c r="C200" s="1">
        <v>-3.04</v>
      </c>
      <c r="F200" s="15"/>
      <c r="G200" s="15"/>
      <c r="H200" s="27"/>
      <c r="I200" s="27"/>
      <c r="J200" s="27"/>
      <c r="K200" s="15"/>
      <c r="L200" s="15"/>
      <c r="M200" s="16"/>
    </row>
    <row r="201" spans="1:13" ht="12.75">
      <c r="A201" s="4">
        <v>-183</v>
      </c>
      <c r="B201" s="1">
        <v>-8.0399999999999991</v>
      </c>
      <c r="C201" s="1">
        <v>-2.82</v>
      </c>
      <c r="F201" s="15"/>
      <c r="G201" s="15"/>
      <c r="H201" s="27"/>
      <c r="I201" s="27"/>
      <c r="J201" s="27"/>
      <c r="K201" s="15"/>
      <c r="L201" s="15"/>
      <c r="M201" s="16"/>
    </row>
    <row r="202" spans="1:13" ht="12.75">
      <c r="A202" s="4">
        <v>-182.5</v>
      </c>
      <c r="B202" s="1">
        <v>-9.24</v>
      </c>
      <c r="C202" s="1">
        <v>-3.69</v>
      </c>
      <c r="F202" s="15"/>
      <c r="G202" s="15"/>
      <c r="H202" s="27"/>
      <c r="I202" s="27"/>
      <c r="J202" s="27"/>
      <c r="K202" s="15"/>
      <c r="L202" s="15"/>
      <c r="M202" s="16"/>
    </row>
    <row r="203" spans="1:13">
      <c r="A203" s="4">
        <v>-181.9</v>
      </c>
      <c r="B203" s="1">
        <v>-11.32</v>
      </c>
      <c r="C203" s="1">
        <v>-4.8499999999999996</v>
      </c>
    </row>
    <row r="204" spans="1:13">
      <c r="A204" s="4">
        <v>-181.4</v>
      </c>
      <c r="B204" s="1">
        <v>-11.49</v>
      </c>
      <c r="C204" s="1">
        <v>-5.1100000000000003</v>
      </c>
    </row>
    <row r="205" spans="1:13">
      <c r="A205" s="4">
        <v>-180.2</v>
      </c>
      <c r="B205" s="1">
        <v>-10.38</v>
      </c>
      <c r="C205" s="1">
        <v>-4.68</v>
      </c>
    </row>
    <row r="206" spans="1:13">
      <c r="A206" s="4">
        <v>-179.7</v>
      </c>
      <c r="B206" s="1">
        <v>-11.92</v>
      </c>
      <c r="C206" s="1">
        <v>-5.15</v>
      </c>
    </row>
    <row r="207" spans="1:13">
      <c r="A207" s="4">
        <v>-179.1</v>
      </c>
      <c r="B207" s="1">
        <v>-11.76</v>
      </c>
      <c r="C207" s="1">
        <v>-5.07</v>
      </c>
    </row>
    <row r="208" spans="1:13">
      <c r="A208" s="4">
        <v>-178.56</v>
      </c>
      <c r="B208" s="1">
        <v>-11.66</v>
      </c>
      <c r="C208" s="1">
        <v>-5.22</v>
      </c>
    </row>
    <row r="209" spans="1:3">
      <c r="A209" s="4">
        <v>-178</v>
      </c>
      <c r="B209" s="1">
        <v>-11.56</v>
      </c>
      <c r="C209" s="1">
        <v>-5.0999999999999996</v>
      </c>
    </row>
    <row r="210" spans="1:3">
      <c r="A210" s="4">
        <v>-177.5</v>
      </c>
      <c r="B210" s="1">
        <v>-11.97</v>
      </c>
      <c r="C210" s="1">
        <v>-5.71</v>
      </c>
    </row>
    <row r="211" spans="1:3">
      <c r="A211" s="4">
        <v>-163</v>
      </c>
      <c r="B211" s="1">
        <v>-9.83</v>
      </c>
      <c r="C211" s="1">
        <v>-4.1399999999999997</v>
      </c>
    </row>
    <row r="212" spans="1:3">
      <c r="A212" s="4">
        <v>-162</v>
      </c>
      <c r="B212" s="1">
        <v>-9.93</v>
      </c>
      <c r="C212" s="1">
        <v>-3.19</v>
      </c>
    </row>
    <row r="213" spans="1:3">
      <c r="A213" s="4">
        <v>-159.5</v>
      </c>
      <c r="B213" s="1">
        <v>-9.32</v>
      </c>
      <c r="C213" s="1">
        <v>-3.15</v>
      </c>
    </row>
    <row r="214" spans="1:3">
      <c r="A214" s="4">
        <v>-158</v>
      </c>
      <c r="B214" s="1">
        <v>-9.19</v>
      </c>
      <c r="C214" s="1">
        <v>-2.78</v>
      </c>
    </row>
    <row r="215" spans="1:3">
      <c r="A215" s="4">
        <v>-157</v>
      </c>
      <c r="B215" s="1">
        <v>-9.5500000000000007</v>
      </c>
      <c r="C215" s="1">
        <v>-2.94</v>
      </c>
    </row>
    <row r="216" spans="1:3">
      <c r="A216" s="4">
        <v>-155.5</v>
      </c>
      <c r="B216" s="1">
        <v>-9.2200000000000006</v>
      </c>
      <c r="C216" s="1">
        <v>-3.45</v>
      </c>
    </row>
    <row r="217" spans="1:3">
      <c r="A217" s="4">
        <v>-154</v>
      </c>
      <c r="B217" s="1">
        <v>-10.56</v>
      </c>
      <c r="C217" s="1">
        <v>-4.22</v>
      </c>
    </row>
    <row r="218" spans="1:3">
      <c r="A218" s="4">
        <v>-152.5</v>
      </c>
      <c r="B218" s="1">
        <v>-10.220000000000001</v>
      </c>
      <c r="C218" s="1">
        <v>-3.85</v>
      </c>
    </row>
    <row r="219" spans="1:3">
      <c r="A219" s="4">
        <v>-151</v>
      </c>
      <c r="B219" s="1">
        <v>-10.71</v>
      </c>
      <c r="C219" s="1">
        <v>-3.93</v>
      </c>
    </row>
    <row r="220" spans="1:3">
      <c r="A220" s="4">
        <v>-150</v>
      </c>
      <c r="B220" s="1">
        <v>-10.28</v>
      </c>
      <c r="C220" s="1">
        <v>-3.87</v>
      </c>
    </row>
    <row r="221" spans="1:3">
      <c r="A221" s="4">
        <v>-149</v>
      </c>
      <c r="B221" s="1">
        <v>-8.92</v>
      </c>
      <c r="C221" s="1">
        <v>-2.96</v>
      </c>
    </row>
    <row r="222" spans="1:3">
      <c r="A222" s="4">
        <v>-148</v>
      </c>
      <c r="B222" s="1">
        <v>-9.92</v>
      </c>
      <c r="C222" s="1">
        <v>-3.67</v>
      </c>
    </row>
    <row r="223" spans="1:3">
      <c r="A223" s="4">
        <v>-147</v>
      </c>
      <c r="B223" s="1">
        <v>-9.17</v>
      </c>
      <c r="C223" s="1">
        <v>-2.7</v>
      </c>
    </row>
    <row r="224" spans="1:3">
      <c r="A224" s="4">
        <v>-146.4</v>
      </c>
      <c r="B224" s="1">
        <v>-9.74</v>
      </c>
      <c r="C224" s="1">
        <v>-3.66</v>
      </c>
    </row>
    <row r="225" spans="1:3">
      <c r="A225" s="4">
        <v>-145.69999999999999</v>
      </c>
      <c r="B225" s="1">
        <v>-9.1199999999999992</v>
      </c>
      <c r="C225" s="1">
        <v>-2.74</v>
      </c>
    </row>
    <row r="226" spans="1:3">
      <c r="A226" s="4">
        <v>-145</v>
      </c>
      <c r="B226" s="1">
        <v>-9.58</v>
      </c>
      <c r="C226" s="1">
        <v>-2.74</v>
      </c>
    </row>
    <row r="227" spans="1:3">
      <c r="A227" s="4">
        <v>-144.4</v>
      </c>
      <c r="B227" s="1">
        <v>-10.33</v>
      </c>
      <c r="C227" s="1">
        <v>-2.7</v>
      </c>
    </row>
    <row r="228" spans="1:3">
      <c r="A228" s="4">
        <v>-143.69999999999999</v>
      </c>
      <c r="B228" s="1">
        <v>-10.69</v>
      </c>
      <c r="C228" s="1">
        <v>-2.92</v>
      </c>
    </row>
    <row r="229" spans="1:3">
      <c r="A229" s="4">
        <v>-143</v>
      </c>
      <c r="B229" s="1">
        <v>-10.33</v>
      </c>
      <c r="C229" s="1">
        <v>-2.75</v>
      </c>
    </row>
    <row r="230" spans="1:3">
      <c r="A230" s="4">
        <v>-142.4</v>
      </c>
      <c r="B230" s="1">
        <v>-9.59</v>
      </c>
      <c r="C230" s="1">
        <v>-2.34</v>
      </c>
    </row>
    <row r="231" spans="1:3">
      <c r="A231" s="4">
        <v>-141.69999999999999</v>
      </c>
      <c r="B231" s="1">
        <v>-9.25</v>
      </c>
      <c r="C231" s="1">
        <v>-2.52</v>
      </c>
    </row>
    <row r="232" spans="1:3">
      <c r="A232" s="4">
        <v>-141</v>
      </c>
      <c r="B232" s="1">
        <v>-9.8699999999999992</v>
      </c>
      <c r="C232" s="1">
        <v>-2.25</v>
      </c>
    </row>
    <row r="233" spans="1:3">
      <c r="A233" s="4">
        <v>-139.5</v>
      </c>
      <c r="B233" s="1">
        <v>-10.48</v>
      </c>
      <c r="C233" s="1">
        <v>-2.89</v>
      </c>
    </row>
    <row r="234" spans="1:3">
      <c r="A234" s="4">
        <v>-138</v>
      </c>
      <c r="B234" s="1">
        <v>-10.29</v>
      </c>
      <c r="C234" s="1">
        <v>-3.08</v>
      </c>
    </row>
    <row r="235" spans="1:3">
      <c r="A235" s="4">
        <v>-137</v>
      </c>
      <c r="B235" s="1">
        <v>-9.94</v>
      </c>
      <c r="C235" s="1">
        <v>-2.7</v>
      </c>
    </row>
    <row r="236" spans="1:3">
      <c r="A236" s="4">
        <v>-136</v>
      </c>
      <c r="B236" s="1">
        <v>-9.9</v>
      </c>
      <c r="C236" s="1">
        <v>-2.75</v>
      </c>
    </row>
    <row r="237" spans="1:3">
      <c r="A237" s="4">
        <v>-135.9</v>
      </c>
      <c r="B237" s="1">
        <v>-10.3</v>
      </c>
      <c r="C237" s="1">
        <v>-2.87</v>
      </c>
    </row>
    <row r="238" spans="1:3">
      <c r="A238" s="4">
        <v>-135.69999999999999</v>
      </c>
      <c r="B238" s="1">
        <v>-10.15</v>
      </c>
      <c r="C238" s="1">
        <v>-3.25</v>
      </c>
    </row>
    <row r="239" spans="1:3">
      <c r="A239" s="4">
        <v>-131</v>
      </c>
      <c r="B239" s="1">
        <v>-11.38</v>
      </c>
      <c r="C239" s="1">
        <v>-5.78</v>
      </c>
    </row>
    <row r="240" spans="1:3">
      <c r="A240" s="4">
        <v>-128.1</v>
      </c>
      <c r="B240" s="1">
        <v>-11.59</v>
      </c>
      <c r="C240" s="1">
        <v>-7.55</v>
      </c>
    </row>
    <row r="241" spans="1:3">
      <c r="A241" s="4">
        <v>-128.05000000000001</v>
      </c>
      <c r="B241" s="1">
        <v>-10.93</v>
      </c>
      <c r="C241" s="1">
        <v>-7.22</v>
      </c>
    </row>
    <row r="242" spans="1:3">
      <c r="A242" s="4">
        <v>-128</v>
      </c>
      <c r="B242" s="1">
        <v>-10.63</v>
      </c>
      <c r="C242" s="1">
        <v>-7.47</v>
      </c>
    </row>
    <row r="243" spans="1:3">
      <c r="A243" s="4">
        <v>-127.9</v>
      </c>
      <c r="B243" s="1">
        <v>-10.89</v>
      </c>
      <c r="C243" s="1">
        <v>-7.33</v>
      </c>
    </row>
    <row r="244" spans="1:3">
      <c r="A244" s="4">
        <v>-127.85</v>
      </c>
      <c r="B244" s="1">
        <v>-10.59</v>
      </c>
      <c r="C244" s="1">
        <v>-7.08</v>
      </c>
    </row>
    <row r="245" spans="1:3">
      <c r="A245" s="4">
        <v>-127.8</v>
      </c>
      <c r="B245" s="1">
        <v>-10.48</v>
      </c>
      <c r="C245" s="1">
        <v>-7.09</v>
      </c>
    </row>
    <row r="246" spans="1:3">
      <c r="A246" s="4">
        <v>-127.7</v>
      </c>
      <c r="B246" s="1">
        <v>-9.94</v>
      </c>
      <c r="C246" s="1">
        <v>-6.76</v>
      </c>
    </row>
    <row r="247" spans="1:3">
      <c r="A247" s="4">
        <v>-127.6</v>
      </c>
      <c r="B247" s="1">
        <v>-9.76</v>
      </c>
      <c r="C247" s="1">
        <v>-7.03</v>
      </c>
    </row>
    <row r="248" spans="1:3">
      <c r="A248" s="4">
        <v>-127.5</v>
      </c>
      <c r="B248" s="1">
        <v>-8.15</v>
      </c>
      <c r="C248" s="1">
        <v>-7.1</v>
      </c>
    </row>
    <row r="249" spans="1:3">
      <c r="A249" s="4">
        <v>-127.45</v>
      </c>
      <c r="B249" s="1">
        <v>-7.17</v>
      </c>
      <c r="C249" s="1">
        <v>-6.92</v>
      </c>
    </row>
    <row r="250" spans="1:3">
      <c r="A250" s="4">
        <v>-127.4</v>
      </c>
      <c r="B250" s="1">
        <v>-6.72</v>
      </c>
      <c r="C250" s="1">
        <v>-6.58</v>
      </c>
    </row>
    <row r="251" spans="1:3">
      <c r="A251" s="4">
        <v>-127.3</v>
      </c>
      <c r="B251" s="1">
        <v>-6.51</v>
      </c>
      <c r="C251" s="1">
        <v>-6.6</v>
      </c>
    </row>
    <row r="252" spans="1:3">
      <c r="A252" s="4">
        <v>-127.2</v>
      </c>
      <c r="B252" s="1">
        <v>-7.1</v>
      </c>
      <c r="C252" s="1">
        <v>-6.83</v>
      </c>
    </row>
    <row r="253" spans="1:3">
      <c r="A253" s="4">
        <v>-127.1</v>
      </c>
      <c r="B253" s="1">
        <v>-7.54</v>
      </c>
      <c r="C253" s="1">
        <v>-7.09</v>
      </c>
    </row>
    <row r="254" spans="1:3">
      <c r="A254" s="4">
        <v>-127</v>
      </c>
      <c r="B254" s="1">
        <v>-6.97</v>
      </c>
      <c r="C254" s="1">
        <v>-6.72</v>
      </c>
    </row>
    <row r="255" spans="1:3">
      <c r="A255" s="4">
        <v>-126.9</v>
      </c>
      <c r="B255" s="1">
        <v>-5.74</v>
      </c>
      <c r="C255" s="1">
        <v>-6.75</v>
      </c>
    </row>
    <row r="256" spans="1:3">
      <c r="A256" s="4">
        <v>-126.8</v>
      </c>
      <c r="B256" s="1">
        <v>-5.38</v>
      </c>
      <c r="C256" s="1">
        <v>-6.59</v>
      </c>
    </row>
    <row r="257" spans="1:3">
      <c r="A257" s="4">
        <v>-126.7</v>
      </c>
      <c r="B257" s="1">
        <v>-5.98</v>
      </c>
      <c r="C257" s="1">
        <v>-6.86</v>
      </c>
    </row>
    <row r="258" spans="1:3">
      <c r="A258" s="4">
        <v>-126.6</v>
      </c>
      <c r="B258" s="1">
        <v>-6.03</v>
      </c>
      <c r="C258" s="1">
        <v>-7.26</v>
      </c>
    </row>
    <row r="259" spans="1:3">
      <c r="A259" s="4">
        <v>-126.5</v>
      </c>
      <c r="B259" s="1">
        <v>-5.84</v>
      </c>
      <c r="C259" s="1">
        <v>-6.87</v>
      </c>
    </row>
    <row r="260" spans="1:3">
      <c r="A260" s="4">
        <v>-126.4</v>
      </c>
      <c r="B260" s="1">
        <v>-6.18</v>
      </c>
      <c r="C260" s="1">
        <v>-7.16</v>
      </c>
    </row>
    <row r="261" spans="1:3">
      <c r="A261" s="4">
        <v>-126.2</v>
      </c>
      <c r="B261" s="1">
        <v>-6.43</v>
      </c>
      <c r="C261" s="1">
        <v>-6.88</v>
      </c>
    </row>
    <row r="262" spans="1:3">
      <c r="A262" s="4">
        <v>-126.1</v>
      </c>
      <c r="B262" s="1">
        <v>-6.56</v>
      </c>
      <c r="C262" s="1">
        <v>-7.27</v>
      </c>
    </row>
    <row r="263" spans="1:3">
      <c r="A263" s="4">
        <v>-126</v>
      </c>
      <c r="B263" s="1">
        <v>-6.59</v>
      </c>
      <c r="C263" s="1">
        <v>-7.31</v>
      </c>
    </row>
    <row r="264" spans="1:3">
      <c r="A264" s="4">
        <v>-125.9</v>
      </c>
      <c r="B264" s="1">
        <v>-6.25</v>
      </c>
      <c r="C264" s="1">
        <v>-6.73</v>
      </c>
    </row>
    <row r="265" spans="1:3">
      <c r="A265" s="4">
        <v>-125.8</v>
      </c>
      <c r="B265" s="1">
        <v>-5.67</v>
      </c>
      <c r="C265" s="1">
        <v>-6.72</v>
      </c>
    </row>
    <row r="266" spans="1:3">
      <c r="A266" s="4">
        <v>-125.7</v>
      </c>
      <c r="B266" s="1">
        <v>-6.39</v>
      </c>
      <c r="C266" s="1">
        <v>-6.68</v>
      </c>
    </row>
    <row r="267" spans="1:3">
      <c r="A267" s="4">
        <v>-125.6</v>
      </c>
      <c r="B267" s="1">
        <v>-5.96</v>
      </c>
      <c r="C267" s="1">
        <v>-6.59</v>
      </c>
    </row>
    <row r="268" spans="1:3">
      <c r="A268" s="4">
        <v>-125.55</v>
      </c>
      <c r="B268" s="1">
        <v>-5.67</v>
      </c>
      <c r="C268" s="1">
        <v>-6.87</v>
      </c>
    </row>
    <row r="269" spans="1:3">
      <c r="A269" s="4">
        <v>-125.5</v>
      </c>
      <c r="B269" s="1">
        <v>-4.95</v>
      </c>
      <c r="C269" s="1">
        <v>-6.8</v>
      </c>
    </row>
    <row r="270" spans="1:3">
      <c r="A270" s="4">
        <v>-125.4</v>
      </c>
      <c r="B270" s="1">
        <v>-4.58</v>
      </c>
      <c r="C270" s="1">
        <v>-6.73</v>
      </c>
    </row>
    <row r="271" spans="1:3">
      <c r="A271" s="4">
        <v>-125.3</v>
      </c>
      <c r="B271" s="1">
        <v>-5.05</v>
      </c>
      <c r="C271" s="1">
        <v>-6.92</v>
      </c>
    </row>
    <row r="272" spans="1:3">
      <c r="A272" s="4">
        <v>-125.2</v>
      </c>
      <c r="B272" s="1">
        <v>-5.03</v>
      </c>
      <c r="C272" s="1">
        <v>-6.75</v>
      </c>
    </row>
    <row r="273" spans="1:3">
      <c r="A273" s="4">
        <v>-125.1</v>
      </c>
      <c r="B273" s="1">
        <v>-5.51</v>
      </c>
      <c r="C273" s="1">
        <v>-7.8</v>
      </c>
    </row>
    <row r="274" spans="1:3">
      <c r="A274" s="4">
        <v>-125</v>
      </c>
      <c r="B274" s="1">
        <v>-5.09</v>
      </c>
      <c r="C274" s="1">
        <v>-7.03</v>
      </c>
    </row>
    <row r="275" spans="1:3">
      <c r="A275" s="4">
        <v>-124.9</v>
      </c>
      <c r="B275" s="1">
        <v>-4.88</v>
      </c>
      <c r="C275" s="1">
        <v>-7.14</v>
      </c>
    </row>
    <row r="276" spans="1:3">
      <c r="A276" s="4">
        <v>-124.8</v>
      </c>
      <c r="B276" s="1">
        <v>-4.8099999999999996</v>
      </c>
      <c r="C276" s="1">
        <v>-7.23</v>
      </c>
    </row>
    <row r="277" spans="1:3">
      <c r="A277" s="4">
        <v>-124.7</v>
      </c>
      <c r="B277" s="1">
        <v>-4.76</v>
      </c>
      <c r="C277" s="1">
        <v>-7.15</v>
      </c>
    </row>
    <row r="278" spans="1:3">
      <c r="A278" s="4">
        <v>-124.6</v>
      </c>
      <c r="B278" s="1">
        <v>-4.51</v>
      </c>
      <c r="C278" s="1">
        <v>-6.99</v>
      </c>
    </row>
    <row r="279" spans="1:3">
      <c r="A279" s="4">
        <v>-124.5</v>
      </c>
      <c r="B279" s="1">
        <v>-4.53</v>
      </c>
      <c r="C279" s="1">
        <v>-6.86</v>
      </c>
    </row>
    <row r="280" spans="1:3">
      <c r="A280" s="4">
        <v>-124.4</v>
      </c>
      <c r="B280" s="1">
        <v>-4.3600000000000003</v>
      </c>
      <c r="C280" s="1">
        <v>-6.84</v>
      </c>
    </row>
    <row r="281" spans="1:3">
      <c r="A281" s="4">
        <v>-124.3</v>
      </c>
      <c r="B281" s="1">
        <v>-4.66</v>
      </c>
      <c r="C281" s="1">
        <v>-6.98</v>
      </c>
    </row>
    <row r="282" spans="1:3">
      <c r="A282" s="4">
        <v>-124.2</v>
      </c>
      <c r="B282" s="1">
        <v>-4.88</v>
      </c>
      <c r="C282" s="1">
        <v>-7.48</v>
      </c>
    </row>
    <row r="283" spans="1:3">
      <c r="A283" s="4">
        <v>-124.1</v>
      </c>
      <c r="B283" s="1">
        <v>-4.67</v>
      </c>
      <c r="C283" s="1">
        <v>-6.98</v>
      </c>
    </row>
    <row r="284" spans="1:3">
      <c r="A284" s="4">
        <v>-124.05</v>
      </c>
      <c r="B284" s="1">
        <v>-4.67</v>
      </c>
      <c r="C284" s="1">
        <v>-6.97</v>
      </c>
    </row>
    <row r="285" spans="1:3">
      <c r="A285" s="4">
        <v>-124</v>
      </c>
      <c r="B285" s="1">
        <v>-4.87</v>
      </c>
      <c r="C285" s="1">
        <v>-6.99</v>
      </c>
    </row>
    <row r="286" spans="1:3">
      <c r="A286" s="4">
        <v>-123.9</v>
      </c>
      <c r="B286" s="1">
        <v>-5.29</v>
      </c>
      <c r="C286" s="1">
        <v>-7.16</v>
      </c>
    </row>
    <row r="287" spans="1:3">
      <c r="A287" s="4">
        <v>-123.8</v>
      </c>
      <c r="B287" s="1">
        <v>-6.48</v>
      </c>
      <c r="C287" s="1">
        <v>-7.51</v>
      </c>
    </row>
    <row r="288" spans="1:3">
      <c r="A288" s="4">
        <v>-123.7</v>
      </c>
      <c r="B288" s="1">
        <v>-6.11</v>
      </c>
      <c r="C288" s="1">
        <v>-7.84</v>
      </c>
    </row>
    <row r="289" spans="1:3">
      <c r="A289" s="4">
        <v>-123.5</v>
      </c>
      <c r="B289" s="1">
        <v>-6.52</v>
      </c>
      <c r="C289" s="1">
        <v>-7.42</v>
      </c>
    </row>
    <row r="290" spans="1:3">
      <c r="A290" s="4">
        <v>-123.4</v>
      </c>
      <c r="B290" s="1">
        <v>-6.16</v>
      </c>
      <c r="C290" s="1">
        <v>-7.11</v>
      </c>
    </row>
    <row r="291" spans="1:3">
      <c r="A291" s="4">
        <v>-123.3</v>
      </c>
      <c r="B291" s="1">
        <v>-7.44</v>
      </c>
      <c r="C291" s="1">
        <v>-7.53</v>
      </c>
    </row>
    <row r="292" spans="1:3">
      <c r="A292" s="4">
        <v>-123.2</v>
      </c>
      <c r="B292" s="1">
        <v>-8.43</v>
      </c>
      <c r="C292" s="1">
        <v>-7.46</v>
      </c>
    </row>
    <row r="293" spans="1:3">
      <c r="A293" s="4">
        <v>-123.1</v>
      </c>
      <c r="B293" s="1">
        <v>-8.6</v>
      </c>
      <c r="C293" s="1">
        <v>-6.95</v>
      </c>
    </row>
    <row r="294" spans="1:3">
      <c r="A294" s="4">
        <v>-123</v>
      </c>
      <c r="B294" s="1">
        <v>-8.8699999999999992</v>
      </c>
      <c r="C294" s="1">
        <v>-6.68</v>
      </c>
    </row>
    <row r="295" spans="1:3">
      <c r="A295" s="4">
        <v>-122.9</v>
      </c>
      <c r="B295" s="1">
        <v>-8.94</v>
      </c>
      <c r="C295" s="1">
        <v>-6.79</v>
      </c>
    </row>
    <row r="296" spans="1:3">
      <c r="A296" s="4">
        <v>-122.8</v>
      </c>
      <c r="B296" s="1">
        <v>-9.4</v>
      </c>
      <c r="C296" s="1">
        <v>-7.06</v>
      </c>
    </row>
    <row r="297" spans="1:3">
      <c r="A297" s="4">
        <v>-122.7</v>
      </c>
      <c r="B297" s="1">
        <v>-9.4700000000000006</v>
      </c>
      <c r="C297" s="1">
        <v>-6.74</v>
      </c>
    </row>
    <row r="298" spans="1:3">
      <c r="A298" s="4">
        <v>-122.6</v>
      </c>
      <c r="B298" s="1">
        <v>-9.76</v>
      </c>
      <c r="C298" s="1">
        <v>-7.06</v>
      </c>
    </row>
    <row r="299" spans="1:3">
      <c r="A299" s="4">
        <v>-122.5</v>
      </c>
      <c r="B299" s="1">
        <v>-9.2899999999999991</v>
      </c>
      <c r="C299" s="1">
        <v>-6.39</v>
      </c>
    </row>
    <row r="300" spans="1:3">
      <c r="A300" s="4">
        <v>-122.4</v>
      </c>
      <c r="B300" s="1">
        <v>-9</v>
      </c>
      <c r="C300" s="1">
        <v>-6.66</v>
      </c>
    </row>
    <row r="301" spans="1:3">
      <c r="A301" s="4">
        <v>-122.3</v>
      </c>
      <c r="B301" s="1">
        <v>-9.84</v>
      </c>
      <c r="C301" s="1">
        <v>-7.34</v>
      </c>
    </row>
    <row r="302" spans="1:3">
      <c r="A302" s="4">
        <v>-122.2</v>
      </c>
      <c r="B302" s="1">
        <v>-9.44</v>
      </c>
      <c r="C302" s="1">
        <v>-6.73</v>
      </c>
    </row>
    <row r="303" spans="1:3">
      <c r="A303" s="4">
        <v>-122.1</v>
      </c>
      <c r="B303" s="1">
        <v>-9.51</v>
      </c>
      <c r="C303" s="1">
        <v>-7.06</v>
      </c>
    </row>
    <row r="304" spans="1:3">
      <c r="A304" s="4">
        <v>-122.05</v>
      </c>
      <c r="B304" s="1">
        <v>-9.2799999999999994</v>
      </c>
      <c r="C304" s="1">
        <v>-6.7</v>
      </c>
    </row>
    <row r="305" spans="1:3">
      <c r="A305" s="4">
        <v>-122</v>
      </c>
      <c r="B305" s="1">
        <v>-9.81</v>
      </c>
      <c r="C305" s="1">
        <v>-7.16</v>
      </c>
    </row>
    <row r="306" spans="1:3">
      <c r="A306" s="4">
        <v>-121.9</v>
      </c>
      <c r="B306" s="1">
        <v>-9.1</v>
      </c>
      <c r="C306" s="1">
        <v>-6.5</v>
      </c>
    </row>
    <row r="307" spans="1:3">
      <c r="A307" s="4">
        <v>-121.8</v>
      </c>
      <c r="B307" s="1">
        <v>-8.81</v>
      </c>
      <c r="C307" s="1">
        <v>-6.93</v>
      </c>
    </row>
    <row r="308" spans="1:3">
      <c r="A308" s="4">
        <v>-121.7</v>
      </c>
      <c r="B308" s="1">
        <v>-8.9</v>
      </c>
      <c r="C308" s="1">
        <v>-7.44</v>
      </c>
    </row>
    <row r="309" spans="1:3">
      <c r="A309" s="4">
        <v>-121.6</v>
      </c>
      <c r="B309" s="1">
        <v>-9.3000000000000007</v>
      </c>
      <c r="C309" s="1">
        <v>-6.46</v>
      </c>
    </row>
    <row r="310" spans="1:3">
      <c r="A310" s="4">
        <v>-121.5</v>
      </c>
      <c r="B310" s="1">
        <v>-10.83</v>
      </c>
      <c r="C310" s="1">
        <v>-7.09</v>
      </c>
    </row>
    <row r="311" spans="1:3">
      <c r="A311" s="4">
        <v>-121.4</v>
      </c>
      <c r="B311" s="1">
        <v>-11.24</v>
      </c>
      <c r="C311" s="1">
        <v>-7.54</v>
      </c>
    </row>
    <row r="312" spans="1:3">
      <c r="A312" s="4">
        <v>-121.3</v>
      </c>
      <c r="B312" s="1">
        <v>-10.74</v>
      </c>
      <c r="C312" s="1">
        <v>-6.91</v>
      </c>
    </row>
    <row r="313" spans="1:3">
      <c r="A313" s="4">
        <v>-121.25</v>
      </c>
      <c r="B313" s="1">
        <v>-10.87</v>
      </c>
      <c r="C313" s="1">
        <v>-7.16</v>
      </c>
    </row>
    <row r="314" spans="1:3">
      <c r="A314" s="4">
        <v>-121.2</v>
      </c>
      <c r="B314" s="1">
        <v>-10.66</v>
      </c>
      <c r="C314" s="1">
        <v>-7.72</v>
      </c>
    </row>
    <row r="315" spans="1:3">
      <c r="A315" s="4">
        <v>-121.1</v>
      </c>
      <c r="B315" s="1">
        <v>-10.24</v>
      </c>
      <c r="C315" s="1">
        <v>-6.61</v>
      </c>
    </row>
    <row r="316" spans="1:3">
      <c r="A316" s="4">
        <v>-121</v>
      </c>
      <c r="B316" s="1">
        <v>-10.9</v>
      </c>
      <c r="C316" s="1">
        <v>-6.89</v>
      </c>
    </row>
    <row r="317" spans="1:3">
      <c r="A317" s="4">
        <v>-120.9</v>
      </c>
      <c r="B317" s="1">
        <v>-10.34</v>
      </c>
      <c r="C317" s="1">
        <v>-6.82</v>
      </c>
    </row>
    <row r="318" spans="1:3">
      <c r="A318" s="4">
        <v>-120.8</v>
      </c>
      <c r="B318" s="1">
        <v>-10.23</v>
      </c>
      <c r="C318" s="1">
        <v>-6.92</v>
      </c>
    </row>
    <row r="319" spans="1:3">
      <c r="A319" s="4">
        <v>-120.7</v>
      </c>
      <c r="B319" s="1">
        <v>-10.31</v>
      </c>
      <c r="C319" s="1">
        <v>-7.31</v>
      </c>
    </row>
    <row r="320" spans="1:3">
      <c r="A320" s="4">
        <v>-120.65</v>
      </c>
      <c r="B320" s="1">
        <v>-8.64</v>
      </c>
      <c r="C320" s="1">
        <v>-6.85</v>
      </c>
    </row>
    <row r="321" spans="1:3">
      <c r="A321" s="4">
        <v>-120.6</v>
      </c>
      <c r="B321" s="1">
        <v>-7.43</v>
      </c>
      <c r="C321" s="1">
        <v>-6.23</v>
      </c>
    </row>
    <row r="322" spans="1:3">
      <c r="A322" s="4">
        <v>-120.5</v>
      </c>
      <c r="B322" s="1">
        <v>-6.91</v>
      </c>
      <c r="C322" s="1">
        <v>-6.13</v>
      </c>
    </row>
    <row r="323" spans="1:3">
      <c r="A323" s="4">
        <v>-120.4</v>
      </c>
      <c r="B323" s="1">
        <v>-7.08</v>
      </c>
      <c r="C323" s="1">
        <v>-6.34</v>
      </c>
    </row>
    <row r="324" spans="1:3">
      <c r="A324" s="4">
        <v>-120.3</v>
      </c>
      <c r="B324" s="1">
        <v>-7.61</v>
      </c>
      <c r="C324" s="1">
        <v>-6.27</v>
      </c>
    </row>
    <row r="325" spans="1:3">
      <c r="A325" s="4">
        <v>-120.25</v>
      </c>
      <c r="B325" s="1">
        <v>-7.48</v>
      </c>
      <c r="C325" s="1">
        <v>-6.46</v>
      </c>
    </row>
    <row r="326" spans="1:3">
      <c r="A326" s="4">
        <v>-120.2</v>
      </c>
      <c r="B326" s="1">
        <v>-6.93</v>
      </c>
      <c r="C326" s="1">
        <v>-6.43</v>
      </c>
    </row>
    <row r="327" spans="1:3">
      <c r="A327" s="4">
        <v>-120.1</v>
      </c>
      <c r="B327" s="1">
        <v>-6.79</v>
      </c>
      <c r="C327" s="1">
        <v>-6.34</v>
      </c>
    </row>
    <row r="328" spans="1:3">
      <c r="A328" s="4">
        <v>-120</v>
      </c>
      <c r="B328" s="1">
        <v>-8.1</v>
      </c>
      <c r="C328" s="1">
        <v>-5.36</v>
      </c>
    </row>
    <row r="329" spans="1:3">
      <c r="A329" s="4">
        <v>-119.6</v>
      </c>
      <c r="B329" s="1">
        <v>-11.3</v>
      </c>
      <c r="C329" s="1">
        <v>-4.71</v>
      </c>
    </row>
    <row r="330" spans="1:3">
      <c r="A330" s="4">
        <v>-119.2</v>
      </c>
      <c r="B330" s="1">
        <v>-11.24</v>
      </c>
      <c r="C330" s="1">
        <v>-4.04</v>
      </c>
    </row>
    <row r="331" spans="1:3">
      <c r="A331" s="4">
        <v>-118.8</v>
      </c>
      <c r="B331" s="1">
        <v>-11.16</v>
      </c>
      <c r="C331" s="1">
        <v>-4.04</v>
      </c>
    </row>
    <row r="332" spans="1:3">
      <c r="A332" s="4">
        <v>-118.4</v>
      </c>
      <c r="B332" s="1">
        <v>-11.33</v>
      </c>
      <c r="C332" s="1">
        <v>-4.32</v>
      </c>
    </row>
    <row r="333" spans="1:3">
      <c r="A333" s="4">
        <v>-118</v>
      </c>
      <c r="B333" s="1">
        <v>-10.43</v>
      </c>
      <c r="C333" s="1">
        <v>-4.17</v>
      </c>
    </row>
    <row r="334" spans="1:3">
      <c r="A334" s="4">
        <v>-117.2</v>
      </c>
      <c r="B334" s="1">
        <v>-11.03</v>
      </c>
      <c r="C334" s="1">
        <v>-4.22</v>
      </c>
    </row>
    <row r="335" spans="1:3">
      <c r="A335" s="4">
        <v>-116.3</v>
      </c>
      <c r="B335" s="1">
        <v>-11.14</v>
      </c>
      <c r="C335" s="1">
        <v>-4.04</v>
      </c>
    </row>
    <row r="336" spans="1:3">
      <c r="A336" s="4">
        <v>-115.5</v>
      </c>
      <c r="B336" s="1">
        <v>-11.1</v>
      </c>
      <c r="C336" s="1">
        <v>-3.8</v>
      </c>
    </row>
    <row r="337" spans="1:3">
      <c r="A337" s="4">
        <v>-114.7</v>
      </c>
      <c r="B337" s="1">
        <v>-11.94</v>
      </c>
      <c r="C337" s="1">
        <v>-4.37</v>
      </c>
    </row>
    <row r="338" spans="1:3">
      <c r="A338" s="4">
        <v>-113.8</v>
      </c>
      <c r="B338" s="1">
        <v>-11.04</v>
      </c>
      <c r="C338" s="1">
        <v>-4.3899999999999997</v>
      </c>
    </row>
    <row r="339" spans="1:3">
      <c r="A339" s="4">
        <v>-113</v>
      </c>
      <c r="B339" s="1">
        <v>-11.71</v>
      </c>
      <c r="C339" s="1">
        <v>-4.5199999999999996</v>
      </c>
    </row>
    <row r="340" spans="1:3">
      <c r="A340" s="4">
        <v>-112.6</v>
      </c>
      <c r="B340" s="1">
        <v>-11.71</v>
      </c>
      <c r="C340" s="1">
        <v>-4.4800000000000004</v>
      </c>
    </row>
    <row r="341" spans="1:3">
      <c r="A341" s="4">
        <v>-112.1</v>
      </c>
      <c r="B341" s="1">
        <v>-11.84</v>
      </c>
      <c r="C341" s="1">
        <v>-4.58</v>
      </c>
    </row>
    <row r="342" spans="1:3">
      <c r="A342" s="4">
        <v>-111.6</v>
      </c>
      <c r="B342" s="1">
        <v>-11.85</v>
      </c>
      <c r="C342" s="1">
        <v>-4.51</v>
      </c>
    </row>
    <row r="343" spans="1:3">
      <c r="A343" s="4">
        <v>-111.2</v>
      </c>
      <c r="B343" s="1">
        <v>-11.59</v>
      </c>
      <c r="C343" s="1">
        <v>-4.3</v>
      </c>
    </row>
    <row r="344" spans="1:3">
      <c r="A344" s="4">
        <v>-110.8</v>
      </c>
      <c r="B344" s="1">
        <v>-11.4</v>
      </c>
      <c r="C344" s="1">
        <v>-4.3099999999999996</v>
      </c>
    </row>
    <row r="345" spans="1:3">
      <c r="A345" s="4">
        <v>-110.4</v>
      </c>
      <c r="B345" s="1">
        <v>-11.4</v>
      </c>
      <c r="C345" s="1">
        <v>-4.25</v>
      </c>
    </row>
    <row r="346" spans="1:3">
      <c r="A346" s="4">
        <v>-110</v>
      </c>
      <c r="B346" s="1">
        <v>-12.1</v>
      </c>
      <c r="C346" s="1">
        <v>-5.01</v>
      </c>
    </row>
    <row r="347" spans="1:3">
      <c r="A347" s="4">
        <v>-109.7</v>
      </c>
      <c r="B347" s="1">
        <v>-12.22</v>
      </c>
      <c r="C347" s="1">
        <v>-5.12</v>
      </c>
    </row>
    <row r="348" spans="1:3">
      <c r="A348" s="4">
        <v>-109.4</v>
      </c>
      <c r="B348" s="1">
        <v>-11.89</v>
      </c>
      <c r="C348" s="1">
        <v>-5.3</v>
      </c>
    </row>
    <row r="349" spans="1:3">
      <c r="A349" s="4">
        <v>-109.1</v>
      </c>
      <c r="B349" s="1">
        <v>-11.14</v>
      </c>
      <c r="C349" s="1">
        <v>-5.1100000000000003</v>
      </c>
    </row>
    <row r="350" spans="1:3">
      <c r="A350" s="4">
        <v>-108.8</v>
      </c>
      <c r="B350" s="1">
        <v>-11.59</v>
      </c>
      <c r="C350" s="1">
        <v>-5.94</v>
      </c>
    </row>
    <row r="351" spans="1:3">
      <c r="A351" s="4">
        <v>-108.5</v>
      </c>
      <c r="B351" s="1">
        <v>-11.59</v>
      </c>
      <c r="C351" s="1">
        <v>-5.31</v>
      </c>
    </row>
    <row r="352" spans="1:3">
      <c r="A352" s="4">
        <v>-108.2</v>
      </c>
      <c r="B352" s="1">
        <v>-11.57</v>
      </c>
      <c r="C352" s="1">
        <v>-5.88</v>
      </c>
    </row>
    <row r="353" spans="1:3">
      <c r="A353" s="4">
        <v>-107.9</v>
      </c>
      <c r="B353" s="1">
        <v>-11.21</v>
      </c>
      <c r="C353" s="1">
        <v>-5.92</v>
      </c>
    </row>
    <row r="354" spans="1:3">
      <c r="A354" s="4">
        <v>-107.6</v>
      </c>
      <c r="B354" s="1">
        <v>-11.12</v>
      </c>
      <c r="C354" s="1">
        <v>-5.87</v>
      </c>
    </row>
    <row r="355" spans="1:3">
      <c r="A355" s="4">
        <v>-107.3</v>
      </c>
      <c r="B355" s="1">
        <v>-11.31</v>
      </c>
      <c r="C355" s="1">
        <v>-6.26</v>
      </c>
    </row>
    <row r="356" spans="1:3">
      <c r="A356" s="4">
        <v>-107</v>
      </c>
      <c r="B356" s="1">
        <v>-11.51</v>
      </c>
      <c r="C356" s="1">
        <v>-6.04</v>
      </c>
    </row>
    <row r="357" spans="1:3">
      <c r="A357" s="4">
        <v>-106.75</v>
      </c>
      <c r="B357" s="1">
        <v>-11.68</v>
      </c>
      <c r="C357" s="1">
        <v>-6.14</v>
      </c>
    </row>
    <row r="358" spans="1:3">
      <c r="A358" s="4">
        <v>-106.5</v>
      </c>
      <c r="B358" s="1">
        <v>-11.59</v>
      </c>
      <c r="C358" s="1">
        <v>-5.97</v>
      </c>
    </row>
    <row r="359" spans="1:3">
      <c r="A359" s="4">
        <v>-106.25</v>
      </c>
      <c r="B359" s="1">
        <v>-10.58</v>
      </c>
      <c r="C359" s="1">
        <v>-5.23</v>
      </c>
    </row>
    <row r="360" spans="1:3">
      <c r="A360" s="4">
        <v>-106</v>
      </c>
      <c r="B360" s="1">
        <v>-10.82</v>
      </c>
      <c r="C360" s="1">
        <v>-5.43</v>
      </c>
    </row>
    <row r="361" spans="1:3">
      <c r="A361" s="4">
        <v>-105.3</v>
      </c>
      <c r="B361" s="1">
        <v>-10.91</v>
      </c>
      <c r="C361" s="1">
        <v>-5.43</v>
      </c>
    </row>
    <row r="362" spans="1:3">
      <c r="A362" s="4">
        <v>-104.7</v>
      </c>
      <c r="B362" s="1">
        <v>-11.11</v>
      </c>
      <c r="C362" s="1">
        <v>-5.78</v>
      </c>
    </row>
    <row r="363" spans="1:3">
      <c r="A363" s="4">
        <v>-104</v>
      </c>
      <c r="B363" s="1">
        <v>-11.31</v>
      </c>
      <c r="C363" s="1">
        <v>-5.98</v>
      </c>
    </row>
    <row r="364" spans="1:3">
      <c r="A364" s="4">
        <v>-103.3</v>
      </c>
      <c r="B364" s="1">
        <v>-11.79</v>
      </c>
      <c r="C364" s="1">
        <v>-6.01</v>
      </c>
    </row>
    <row r="365" spans="1:3">
      <c r="A365" s="4">
        <v>-102.7</v>
      </c>
      <c r="B365" s="1">
        <v>-11.86</v>
      </c>
      <c r="C365" s="1">
        <v>-6.17</v>
      </c>
    </row>
    <row r="366" spans="1:3">
      <c r="A366" s="4">
        <v>-102</v>
      </c>
      <c r="B366" s="1">
        <v>-11.67</v>
      </c>
      <c r="C366" s="1">
        <v>-5.9</v>
      </c>
    </row>
    <row r="367" spans="1:3">
      <c r="A367" s="4">
        <v>-101.4</v>
      </c>
      <c r="B367" s="1">
        <v>-11.8</v>
      </c>
      <c r="C367" s="1">
        <v>-5.82</v>
      </c>
    </row>
    <row r="368" spans="1:3">
      <c r="A368" s="4">
        <v>-100.9</v>
      </c>
      <c r="B368" s="1">
        <v>-11.76</v>
      </c>
      <c r="C368" s="1">
        <v>-6.09</v>
      </c>
    </row>
    <row r="369" spans="1:3">
      <c r="A369" s="4">
        <v>-100.3</v>
      </c>
      <c r="B369" s="1">
        <v>-11.26</v>
      </c>
      <c r="C369" s="1">
        <v>-5.95</v>
      </c>
    </row>
    <row r="370" spans="1:3">
      <c r="A370" s="4">
        <v>-99.7</v>
      </c>
      <c r="B370" s="1">
        <v>-10.67</v>
      </c>
      <c r="C370" s="1">
        <v>-5.37</v>
      </c>
    </row>
    <row r="371" spans="1:3">
      <c r="A371" s="4">
        <v>-99.1</v>
      </c>
      <c r="B371" s="1">
        <v>-10.74</v>
      </c>
      <c r="C371" s="1">
        <v>-5.15</v>
      </c>
    </row>
    <row r="372" spans="1:3">
      <c r="A372" s="4">
        <v>-98.6</v>
      </c>
      <c r="B372" s="1">
        <v>-10.82</v>
      </c>
      <c r="C372" s="1">
        <v>-4.97</v>
      </c>
    </row>
    <row r="373" spans="1:3">
      <c r="A373" s="4">
        <v>-98</v>
      </c>
      <c r="B373" s="1">
        <v>-10.98</v>
      </c>
      <c r="C373" s="1">
        <v>-5.12</v>
      </c>
    </row>
    <row r="374" spans="1:3">
      <c r="A374" s="4">
        <v>-97.4</v>
      </c>
      <c r="B374" s="1">
        <v>-10.94</v>
      </c>
      <c r="C374" s="1">
        <v>-5.04</v>
      </c>
    </row>
    <row r="375" spans="1:3">
      <c r="A375" s="4">
        <v>-96.9</v>
      </c>
      <c r="B375" s="1">
        <v>-11.17</v>
      </c>
      <c r="C375" s="1">
        <v>-5.0999999999999996</v>
      </c>
    </row>
    <row r="376" spans="1:3">
      <c r="A376" s="4">
        <v>-96.3</v>
      </c>
      <c r="B376" s="1">
        <v>-11.06</v>
      </c>
      <c r="C376" s="1">
        <v>-4.96</v>
      </c>
    </row>
    <row r="377" spans="1:3">
      <c r="A377" s="4">
        <v>-95.7</v>
      </c>
      <c r="B377" s="1">
        <v>-11.09</v>
      </c>
      <c r="C377" s="1">
        <v>-4.92</v>
      </c>
    </row>
    <row r="378" spans="1:3">
      <c r="A378" s="4">
        <v>-95.1</v>
      </c>
      <c r="B378" s="1">
        <v>-10.79</v>
      </c>
      <c r="C378" s="1">
        <v>-4.9000000000000004</v>
      </c>
    </row>
    <row r="379" spans="1:3">
      <c r="A379" s="4">
        <v>-94.6</v>
      </c>
      <c r="B379" s="1">
        <v>-11.05</v>
      </c>
      <c r="C379" s="1">
        <v>-5.0999999999999996</v>
      </c>
    </row>
    <row r="380" spans="1:3">
      <c r="A380" s="4">
        <v>-94</v>
      </c>
      <c r="B380" s="1">
        <v>-10.82</v>
      </c>
      <c r="C380" s="1">
        <v>-4.7</v>
      </c>
    </row>
    <row r="381" spans="1:3">
      <c r="A381" s="4">
        <v>-93.4</v>
      </c>
      <c r="B381" s="1">
        <v>-11.21</v>
      </c>
      <c r="C381" s="1">
        <v>-4.82</v>
      </c>
    </row>
    <row r="382" spans="1:3">
      <c r="A382" s="4">
        <v>-92.9</v>
      </c>
      <c r="B382" s="1">
        <v>-11.31</v>
      </c>
      <c r="C382" s="1">
        <v>-4.53</v>
      </c>
    </row>
    <row r="383" spans="1:3">
      <c r="A383" s="4">
        <v>-92.3</v>
      </c>
      <c r="B383" s="1">
        <v>-11.33</v>
      </c>
      <c r="C383" s="1">
        <v>-4.55</v>
      </c>
    </row>
    <row r="384" spans="1:3">
      <c r="A384" s="4">
        <v>-92</v>
      </c>
      <c r="B384" s="1">
        <v>-11.71</v>
      </c>
      <c r="C384" s="1">
        <v>-4.46</v>
      </c>
    </row>
    <row r="385" spans="1:3">
      <c r="A385" s="4">
        <v>-91.71</v>
      </c>
      <c r="B385" s="1">
        <v>-11.89</v>
      </c>
      <c r="C385" s="1">
        <v>-4.49</v>
      </c>
    </row>
    <row r="386" spans="1:3">
      <c r="A386" s="4">
        <v>-91.6</v>
      </c>
      <c r="B386" s="1">
        <v>-11.5</v>
      </c>
      <c r="C386" s="1">
        <v>-4.4800000000000004</v>
      </c>
    </row>
    <row r="387" spans="1:3">
      <c r="A387" s="4">
        <v>-91.1</v>
      </c>
      <c r="B387" s="1">
        <v>-10.82</v>
      </c>
      <c r="C387" s="1">
        <v>-4.2300000000000004</v>
      </c>
    </row>
    <row r="388" spans="1:3">
      <c r="A388" s="4">
        <v>-90.7</v>
      </c>
      <c r="B388" s="1">
        <v>-11.3</v>
      </c>
      <c r="C388" s="1">
        <v>-4.5599999999999996</v>
      </c>
    </row>
    <row r="389" spans="1:3">
      <c r="A389" s="4">
        <v>-90.2</v>
      </c>
      <c r="B389" s="1">
        <v>-11.49</v>
      </c>
      <c r="C389" s="1">
        <v>-4.41</v>
      </c>
    </row>
    <row r="390" spans="1:3">
      <c r="A390" s="4">
        <v>-89.8</v>
      </c>
      <c r="B390" s="1">
        <v>-11.54</v>
      </c>
      <c r="C390" s="1">
        <v>-4.54</v>
      </c>
    </row>
    <row r="391" spans="1:3">
      <c r="A391" s="4">
        <v>-89.4</v>
      </c>
      <c r="B391" s="1">
        <v>-11.52</v>
      </c>
      <c r="C391" s="1">
        <v>-4.63</v>
      </c>
    </row>
    <row r="392" spans="1:3">
      <c r="A392" s="4">
        <v>-88.9</v>
      </c>
      <c r="B392" s="1">
        <v>-12.11</v>
      </c>
      <c r="C392" s="1">
        <v>-5.1100000000000003</v>
      </c>
    </row>
    <row r="393" spans="1:3">
      <c r="A393" s="4">
        <v>-88.5</v>
      </c>
      <c r="B393" s="1">
        <v>-12.13</v>
      </c>
      <c r="C393" s="1">
        <v>-5.21</v>
      </c>
    </row>
    <row r="394" spans="1:3">
      <c r="A394" s="4">
        <v>-88.1</v>
      </c>
      <c r="B394" s="1">
        <v>-11.95</v>
      </c>
      <c r="C394" s="1">
        <v>-5.2</v>
      </c>
    </row>
    <row r="395" spans="1:3">
      <c r="A395" s="4">
        <v>-87.6</v>
      </c>
      <c r="B395" s="1">
        <v>-10.9</v>
      </c>
      <c r="C395" s="1">
        <v>-4.93</v>
      </c>
    </row>
    <row r="396" spans="1:3">
      <c r="A396" s="4">
        <v>-86.8</v>
      </c>
      <c r="B396" s="1">
        <v>-11.47</v>
      </c>
      <c r="C396" s="1">
        <v>-5.83</v>
      </c>
    </row>
    <row r="397" spans="1:3">
      <c r="A397" s="4">
        <v>-86.3</v>
      </c>
      <c r="B397" s="1">
        <v>-11.37</v>
      </c>
      <c r="C397" s="1">
        <v>-6.15</v>
      </c>
    </row>
    <row r="398" spans="1:3">
      <c r="A398" s="4">
        <v>-85.8</v>
      </c>
      <c r="B398" s="1">
        <v>-11.66</v>
      </c>
      <c r="C398" s="1">
        <v>-6.2</v>
      </c>
    </row>
    <row r="399" spans="1:3">
      <c r="A399" s="4">
        <v>-85.4</v>
      </c>
      <c r="B399" s="1">
        <v>-12.2</v>
      </c>
      <c r="C399" s="1">
        <v>-7.1</v>
      </c>
    </row>
    <row r="400" spans="1:3">
      <c r="A400" s="4">
        <v>-85</v>
      </c>
      <c r="B400" s="1">
        <v>-12.47</v>
      </c>
      <c r="C400" s="1">
        <v>-5.86</v>
      </c>
    </row>
    <row r="401" spans="1:3">
      <c r="A401" s="4">
        <v>-84.7</v>
      </c>
      <c r="B401" s="1">
        <v>-11.66</v>
      </c>
      <c r="C401" s="1">
        <v>-5.76</v>
      </c>
    </row>
    <row r="402" spans="1:3">
      <c r="A402" s="4">
        <v>-84.3</v>
      </c>
      <c r="B402" s="1">
        <v>-11.6</v>
      </c>
      <c r="C402" s="1">
        <v>-5.85</v>
      </c>
    </row>
    <row r="403" spans="1:3">
      <c r="A403" s="4">
        <v>-84</v>
      </c>
      <c r="B403" s="1">
        <v>-11.47</v>
      </c>
      <c r="C403" s="1">
        <v>-5.95</v>
      </c>
    </row>
    <row r="404" spans="1:3">
      <c r="A404" s="4">
        <v>-83.7</v>
      </c>
      <c r="B404" s="1">
        <v>-11.31</v>
      </c>
      <c r="C404" s="1">
        <v>-5.75</v>
      </c>
    </row>
    <row r="405" spans="1:3">
      <c r="A405" s="4">
        <v>-83.4</v>
      </c>
      <c r="B405" s="1">
        <v>-10.96</v>
      </c>
      <c r="C405" s="1">
        <v>-5.67</v>
      </c>
    </row>
    <row r="406" spans="1:3">
      <c r="A406" s="4">
        <v>-83</v>
      </c>
      <c r="B406" s="1">
        <v>-10.85</v>
      </c>
      <c r="C406" s="1">
        <v>-5.62</v>
      </c>
    </row>
    <row r="407" spans="1:3">
      <c r="A407" s="4">
        <v>-82.7</v>
      </c>
      <c r="B407" s="1">
        <v>-10.71</v>
      </c>
      <c r="C407" s="1">
        <v>-5.48</v>
      </c>
    </row>
    <row r="408" spans="1:3">
      <c r="A408" s="4">
        <v>-82.4</v>
      </c>
      <c r="B408" s="1">
        <v>-11.75</v>
      </c>
      <c r="C408" s="1">
        <v>-5.76</v>
      </c>
    </row>
    <row r="409" spans="1:3">
      <c r="A409" s="4">
        <v>-82.1</v>
      </c>
      <c r="B409" s="1">
        <v>-11.83</v>
      </c>
      <c r="C409" s="1">
        <v>-5.66</v>
      </c>
    </row>
    <row r="410" spans="1:3">
      <c r="A410" s="4">
        <v>-81.8</v>
      </c>
      <c r="B410" s="1">
        <v>-12.04</v>
      </c>
      <c r="C410" s="1">
        <v>-5.81</v>
      </c>
    </row>
    <row r="411" spans="1:3">
      <c r="A411" s="4">
        <v>-81.400000000000006</v>
      </c>
      <c r="B411" s="1">
        <v>-11.87</v>
      </c>
      <c r="C411" s="1">
        <v>-5.75</v>
      </c>
    </row>
    <row r="412" spans="1:3">
      <c r="A412" s="4">
        <v>-81.099999999999994</v>
      </c>
      <c r="B412" s="1">
        <v>-11.68</v>
      </c>
      <c r="C412" s="1">
        <v>-5.83</v>
      </c>
    </row>
    <row r="413" spans="1:3">
      <c r="A413" s="4">
        <v>-80.8</v>
      </c>
      <c r="B413" s="1">
        <v>-11.55</v>
      </c>
      <c r="C413" s="1">
        <v>-5.86</v>
      </c>
    </row>
    <row r="414" spans="1:3">
      <c r="A414" s="4">
        <v>-80.5</v>
      </c>
      <c r="B414" s="1">
        <v>-12.19</v>
      </c>
      <c r="C414" s="1">
        <v>-6.07</v>
      </c>
    </row>
    <row r="415" spans="1:3">
      <c r="A415" s="4">
        <v>-80.2</v>
      </c>
      <c r="B415" s="1">
        <v>-12.12</v>
      </c>
      <c r="C415" s="1">
        <v>-6.26</v>
      </c>
    </row>
    <row r="416" spans="1:3">
      <c r="A416" s="4">
        <v>-79.8</v>
      </c>
      <c r="B416" s="1">
        <v>-11.44</v>
      </c>
      <c r="C416" s="1">
        <v>-5.7</v>
      </c>
    </row>
    <row r="417" spans="1:3">
      <c r="A417" s="4">
        <v>-79.5</v>
      </c>
      <c r="B417" s="1">
        <v>-12.15</v>
      </c>
      <c r="C417" s="1">
        <v>-5.87</v>
      </c>
    </row>
    <row r="418" spans="1:3">
      <c r="A418" s="4">
        <v>-79.2</v>
      </c>
      <c r="B418" s="1">
        <v>-11.89</v>
      </c>
      <c r="C418" s="1">
        <v>-5.87</v>
      </c>
    </row>
    <row r="419" spans="1:3">
      <c r="A419" s="4">
        <v>-78.900000000000006</v>
      </c>
      <c r="B419" s="1">
        <v>-11.78</v>
      </c>
      <c r="C419" s="1">
        <v>-5.89</v>
      </c>
    </row>
    <row r="420" spans="1:3">
      <c r="A420" s="4">
        <v>-78.5</v>
      </c>
      <c r="B420" s="1">
        <v>-11.67</v>
      </c>
      <c r="C420" s="1">
        <v>-5.52</v>
      </c>
    </row>
    <row r="421" spans="1:3">
      <c r="A421" s="4">
        <v>-78.2</v>
      </c>
      <c r="B421" s="1">
        <v>-11.48</v>
      </c>
      <c r="C421" s="1">
        <v>-5.52</v>
      </c>
    </row>
    <row r="422" spans="1:3">
      <c r="A422" s="4">
        <v>-77.900000000000006</v>
      </c>
      <c r="B422" s="1">
        <v>-11.49</v>
      </c>
      <c r="C422" s="1">
        <v>-5.29</v>
      </c>
    </row>
    <row r="423" spans="1:3">
      <c r="A423" s="4">
        <v>-77.599999999999994</v>
      </c>
      <c r="B423" s="1">
        <v>-11.67</v>
      </c>
      <c r="C423" s="1">
        <v>-5.26</v>
      </c>
    </row>
    <row r="424" spans="1:3">
      <c r="A424" s="4">
        <v>-77.2</v>
      </c>
      <c r="B424" s="1">
        <v>-11.66</v>
      </c>
      <c r="C424" s="1">
        <v>-5.26</v>
      </c>
    </row>
    <row r="425" spans="1:3">
      <c r="A425" s="4">
        <v>-76.900000000000006</v>
      </c>
      <c r="B425" s="1">
        <v>-10.98</v>
      </c>
      <c r="C425" s="1">
        <v>-4.6500000000000004</v>
      </c>
    </row>
    <row r="426" spans="1:3">
      <c r="A426" s="4">
        <v>-76.599999999999994</v>
      </c>
      <c r="B426" s="1">
        <v>-12.75</v>
      </c>
      <c r="C426" s="1">
        <v>-4.6100000000000003</v>
      </c>
    </row>
    <row r="427" spans="1:3">
      <c r="A427" s="4">
        <v>-76.099999999999994</v>
      </c>
      <c r="B427" s="1">
        <v>-12.13</v>
      </c>
      <c r="C427" s="1">
        <v>-4.5199999999999996</v>
      </c>
    </row>
    <row r="428" spans="1:3">
      <c r="A428" s="4">
        <v>-75.900000000000006</v>
      </c>
      <c r="B428" s="1">
        <v>-13.01</v>
      </c>
      <c r="C428" s="1">
        <v>-5.2</v>
      </c>
    </row>
    <row r="429" spans="1:3">
      <c r="A429" s="4">
        <v>-75.599999999999994</v>
      </c>
      <c r="B429" s="1">
        <v>-12.96</v>
      </c>
      <c r="C429" s="1">
        <v>-5.26</v>
      </c>
    </row>
    <row r="430" spans="1:3">
      <c r="A430" s="4">
        <v>-75.400000000000006</v>
      </c>
      <c r="B430" s="1">
        <v>-12.94</v>
      </c>
      <c r="C430" s="1">
        <v>-5.21</v>
      </c>
    </row>
    <row r="431" spans="1:3">
      <c r="A431" s="4">
        <v>-75.2</v>
      </c>
      <c r="B431" s="1">
        <v>-12.84</v>
      </c>
      <c r="C431" s="1">
        <v>-5.22</v>
      </c>
    </row>
    <row r="432" spans="1:3">
      <c r="A432" s="4">
        <v>-74.900000000000006</v>
      </c>
      <c r="B432" s="1">
        <v>-13.1</v>
      </c>
      <c r="C432" s="1">
        <v>-4.91</v>
      </c>
    </row>
    <row r="433" spans="1:3">
      <c r="A433" s="4">
        <v>-74.7</v>
      </c>
      <c r="B433" s="1">
        <v>-13.14</v>
      </c>
      <c r="C433" s="1">
        <v>-5.0599999999999996</v>
      </c>
    </row>
    <row r="434" spans="1:3">
      <c r="A434" s="4">
        <v>-74.5</v>
      </c>
      <c r="B434" s="1">
        <v>-13.14</v>
      </c>
      <c r="C434" s="1">
        <v>-5</v>
      </c>
    </row>
    <row r="435" spans="1:3">
      <c r="A435" s="4">
        <v>-74.2</v>
      </c>
      <c r="B435" s="1">
        <v>-13.03</v>
      </c>
      <c r="C435" s="1">
        <v>-4.79</v>
      </c>
    </row>
    <row r="436" spans="1:3">
      <c r="A436" s="4">
        <v>-74</v>
      </c>
      <c r="B436" s="1">
        <v>-13.01</v>
      </c>
      <c r="C436" s="1">
        <v>-4.53</v>
      </c>
    </row>
    <row r="437" spans="1:3">
      <c r="A437" s="4">
        <v>-73.8</v>
      </c>
      <c r="B437" s="1">
        <v>-12.82</v>
      </c>
      <c r="C437" s="1">
        <v>-4.78</v>
      </c>
    </row>
    <row r="438" spans="1:3">
      <c r="A438" s="4">
        <v>-73.5</v>
      </c>
      <c r="B438" s="1">
        <v>-12.97</v>
      </c>
      <c r="C438" s="1">
        <v>-4.72</v>
      </c>
    </row>
    <row r="439" spans="1:3">
      <c r="A439" s="4">
        <v>-73.3</v>
      </c>
      <c r="B439" s="1">
        <v>-12.53</v>
      </c>
      <c r="C439" s="1">
        <v>-4.7300000000000004</v>
      </c>
    </row>
    <row r="440" spans="1:3">
      <c r="A440" s="4">
        <v>-73</v>
      </c>
      <c r="B440" s="1">
        <v>-12.28</v>
      </c>
      <c r="C440" s="1">
        <v>-4.68</v>
      </c>
    </row>
    <row r="441" spans="1:3">
      <c r="A441" s="4">
        <v>-72.8</v>
      </c>
      <c r="B441" s="1">
        <v>-13.07</v>
      </c>
      <c r="C441" s="1">
        <v>-4.66</v>
      </c>
    </row>
    <row r="442" spans="1:3">
      <c r="A442" s="4">
        <v>-72.599999999999994</v>
      </c>
      <c r="B442" s="1">
        <v>-12.78</v>
      </c>
      <c r="C442" s="1">
        <v>-4.62</v>
      </c>
    </row>
    <row r="443" spans="1:3">
      <c r="A443" s="4">
        <v>-72.400000000000006</v>
      </c>
      <c r="B443" s="1">
        <v>-12.87</v>
      </c>
      <c r="C443" s="1">
        <v>-4.8499999999999996</v>
      </c>
    </row>
    <row r="444" spans="1:3">
      <c r="A444" s="4">
        <v>-72.099999999999994</v>
      </c>
      <c r="B444" s="1">
        <v>-12.96</v>
      </c>
      <c r="C444" s="1">
        <v>-4.91</v>
      </c>
    </row>
    <row r="445" spans="1:3">
      <c r="A445" s="4">
        <v>-71.900000000000006</v>
      </c>
      <c r="B445" s="1">
        <v>-13.06</v>
      </c>
      <c r="C445" s="1">
        <v>-4.88</v>
      </c>
    </row>
    <row r="446" spans="1:3">
      <c r="A446" s="4">
        <v>-71.599999999999994</v>
      </c>
      <c r="B446" s="1">
        <v>-13.02</v>
      </c>
      <c r="C446" s="1">
        <v>-5.0999999999999996</v>
      </c>
    </row>
    <row r="447" spans="1:3">
      <c r="A447" s="4">
        <v>-71.2</v>
      </c>
      <c r="B447" s="1">
        <v>-12.57</v>
      </c>
      <c r="C447" s="1">
        <v>-4.68</v>
      </c>
    </row>
    <row r="448" spans="1:3">
      <c r="A448" s="4">
        <v>-71</v>
      </c>
      <c r="B448" s="1">
        <v>-11.89</v>
      </c>
      <c r="C448" s="1">
        <v>-4.3</v>
      </c>
    </row>
    <row r="449" spans="1:3">
      <c r="A449" s="4">
        <v>-70.7</v>
      </c>
      <c r="B449" s="1">
        <v>-12.53</v>
      </c>
      <c r="C449" s="1">
        <v>-4.45</v>
      </c>
    </row>
    <row r="450" spans="1:3">
      <c r="A450" s="4">
        <v>-70.5</v>
      </c>
      <c r="B450" s="1">
        <v>-12.41</v>
      </c>
      <c r="C450" s="1">
        <v>-4.8600000000000003</v>
      </c>
    </row>
    <row r="451" spans="1:3">
      <c r="A451" s="4">
        <v>-70.3</v>
      </c>
      <c r="B451" s="1">
        <v>-11.79</v>
      </c>
      <c r="C451" s="1">
        <v>-4.53</v>
      </c>
    </row>
    <row r="452" spans="1:3">
      <c r="A452" s="4">
        <v>-70</v>
      </c>
      <c r="B452" s="1">
        <v>-11.51</v>
      </c>
      <c r="C452" s="1">
        <v>-4.29</v>
      </c>
    </row>
    <row r="453" spans="1:3">
      <c r="A453" s="4">
        <v>-69.8</v>
      </c>
      <c r="B453" s="1">
        <v>-11.16</v>
      </c>
      <c r="C453" s="1">
        <v>-4.46</v>
      </c>
    </row>
    <row r="454" spans="1:3">
      <c r="A454" s="4">
        <v>-69.599999999999994</v>
      </c>
      <c r="B454" s="1">
        <v>-11.26</v>
      </c>
      <c r="C454" s="1">
        <v>-3.92</v>
      </c>
    </row>
    <row r="455" spans="1:3">
      <c r="A455" s="4">
        <v>-69.3</v>
      </c>
      <c r="B455" s="1">
        <v>-11.07</v>
      </c>
      <c r="C455" s="1">
        <v>-4.5599999999999996</v>
      </c>
    </row>
    <row r="456" spans="1:3">
      <c r="A456" s="4">
        <v>-69.099999999999994</v>
      </c>
      <c r="B456" s="1">
        <v>-11.26</v>
      </c>
      <c r="C456" s="1">
        <v>-4.53</v>
      </c>
    </row>
    <row r="457" spans="1:3">
      <c r="A457" s="4">
        <v>-68.8</v>
      </c>
      <c r="B457" s="1">
        <v>-11.16</v>
      </c>
      <c r="C457" s="1">
        <v>-4.33</v>
      </c>
    </row>
    <row r="458" spans="1:3">
      <c r="A458" s="4">
        <v>-68.599999999999994</v>
      </c>
      <c r="B458" s="1">
        <v>-11.06</v>
      </c>
      <c r="C458" s="1">
        <v>-4.1399999999999997</v>
      </c>
    </row>
    <row r="459" spans="1:3">
      <c r="A459" s="4">
        <v>-68.400000000000006</v>
      </c>
      <c r="B459" s="1">
        <v>-11.14</v>
      </c>
      <c r="C459" s="1">
        <v>-4.22</v>
      </c>
    </row>
    <row r="460" spans="1:3">
      <c r="A460" s="4">
        <v>-68.099999999999994</v>
      </c>
      <c r="B460" s="1">
        <v>-10.78</v>
      </c>
      <c r="C460" s="1">
        <v>-3.61</v>
      </c>
    </row>
    <row r="461" spans="1:3">
      <c r="A461" s="4">
        <v>-67.900000000000006</v>
      </c>
      <c r="B461" s="1">
        <v>-11.15</v>
      </c>
      <c r="C461" s="1">
        <v>-4.42</v>
      </c>
    </row>
    <row r="462" spans="1:3">
      <c r="A462" s="4">
        <v>-67.7</v>
      </c>
      <c r="B462" s="1">
        <v>-11.21</v>
      </c>
      <c r="C462" s="1">
        <v>-4.42</v>
      </c>
    </row>
    <row r="463" spans="1:3">
      <c r="A463" s="4">
        <v>-67.400000000000006</v>
      </c>
      <c r="B463" s="1">
        <v>-11.09</v>
      </c>
      <c r="C463" s="1">
        <v>-4.3499999999999996</v>
      </c>
    </row>
    <row r="464" spans="1:3">
      <c r="A464" s="4">
        <v>-67.2</v>
      </c>
      <c r="B464" s="1">
        <v>-11.11</v>
      </c>
      <c r="C464" s="1">
        <v>-4.46</v>
      </c>
    </row>
    <row r="465" spans="1:3">
      <c r="A465" s="4">
        <v>-67</v>
      </c>
      <c r="B465" s="1">
        <v>-11.13</v>
      </c>
      <c r="C465" s="1">
        <v>-4.95</v>
      </c>
    </row>
    <row r="466" spans="1:3">
      <c r="A466" s="4">
        <v>-66.7</v>
      </c>
      <c r="B466" s="1">
        <v>-11.12</v>
      </c>
      <c r="C466" s="1">
        <v>-4.6500000000000004</v>
      </c>
    </row>
    <row r="467" spans="1:3">
      <c r="A467" s="4">
        <v>-66.5</v>
      </c>
      <c r="B467" s="1">
        <v>-10.65</v>
      </c>
      <c r="C467" s="1">
        <v>-4.5</v>
      </c>
    </row>
    <row r="468" spans="1:3">
      <c r="A468" s="4">
        <v>-66.3</v>
      </c>
      <c r="B468" s="1">
        <v>-10.29</v>
      </c>
      <c r="C468" s="1">
        <v>-4.4000000000000004</v>
      </c>
    </row>
    <row r="469" spans="1:3">
      <c r="A469" s="4">
        <v>-66</v>
      </c>
      <c r="B469" s="1">
        <v>-10.79</v>
      </c>
      <c r="C469" s="1">
        <v>-4.3600000000000003</v>
      </c>
    </row>
    <row r="470" spans="1:3">
      <c r="A470" s="4">
        <v>-65.8</v>
      </c>
      <c r="B470" s="1">
        <v>-10.5</v>
      </c>
      <c r="C470" s="1">
        <v>-4.2300000000000004</v>
      </c>
    </row>
    <row r="471" spans="1:3">
      <c r="A471" s="4">
        <v>-65.599999999999994</v>
      </c>
      <c r="B471" s="1">
        <v>-10.3</v>
      </c>
      <c r="C471" s="1">
        <v>-4.13</v>
      </c>
    </row>
    <row r="472" spans="1:3">
      <c r="A472" s="4">
        <v>-65.2</v>
      </c>
      <c r="B472" s="1">
        <v>-10.27</v>
      </c>
      <c r="C472" s="1">
        <v>-4.05</v>
      </c>
    </row>
    <row r="473" spans="1:3">
      <c r="A473" s="4">
        <v>-64.7</v>
      </c>
      <c r="B473" s="1">
        <v>-10.72</v>
      </c>
      <c r="C473" s="1">
        <v>-4.2699999999999996</v>
      </c>
    </row>
    <row r="474" spans="1:3">
      <c r="A474" s="4">
        <v>-64.099999999999994</v>
      </c>
      <c r="B474" s="1">
        <v>-10.19</v>
      </c>
      <c r="C474" s="1">
        <v>-3.97</v>
      </c>
    </row>
    <row r="475" spans="1:3">
      <c r="A475" s="4">
        <v>-63.6</v>
      </c>
      <c r="B475" s="1">
        <v>-10.47</v>
      </c>
      <c r="C475" s="1">
        <v>-4.88</v>
      </c>
    </row>
    <row r="476" spans="1:3">
      <c r="A476" s="4">
        <v>-63</v>
      </c>
      <c r="B476" s="1">
        <v>-10.1</v>
      </c>
      <c r="C476" s="1">
        <v>-4.47</v>
      </c>
    </row>
    <row r="477" spans="1:3">
      <c r="A477" s="4">
        <v>-62.5</v>
      </c>
      <c r="B477" s="1">
        <v>-10.28</v>
      </c>
      <c r="C477" s="1">
        <v>-4.41</v>
      </c>
    </row>
    <row r="478" spans="1:3">
      <c r="A478" s="4">
        <v>-62</v>
      </c>
      <c r="B478" s="1">
        <v>-10.35</v>
      </c>
      <c r="C478" s="1">
        <v>-4.1900000000000004</v>
      </c>
    </row>
    <row r="479" spans="1:3">
      <c r="A479" s="4">
        <v>-61.5</v>
      </c>
      <c r="B479" s="1">
        <v>-10.57</v>
      </c>
      <c r="C479" s="1">
        <v>-4.18</v>
      </c>
    </row>
    <row r="480" spans="1:3">
      <c r="A480" s="4">
        <v>-61</v>
      </c>
      <c r="B480" s="1">
        <v>-10.51</v>
      </c>
      <c r="C480" s="1">
        <v>-4.0999999999999996</v>
      </c>
    </row>
    <row r="481" spans="1:3">
      <c r="A481" s="4">
        <v>-60.4</v>
      </c>
      <c r="B481" s="1">
        <v>-9.4600000000000009</v>
      </c>
      <c r="C481" s="1">
        <v>-3.65</v>
      </c>
    </row>
    <row r="482" spans="1:3">
      <c r="A482" s="4">
        <v>-59.9</v>
      </c>
      <c r="B482" s="1">
        <v>-11.06</v>
      </c>
      <c r="C482" s="1">
        <v>-4.41</v>
      </c>
    </row>
    <row r="483" spans="1:3">
      <c r="A483" s="4">
        <v>-59.4</v>
      </c>
      <c r="B483" s="1">
        <v>-12.11</v>
      </c>
      <c r="C483" s="1">
        <v>-4.25</v>
      </c>
    </row>
    <row r="484" spans="1:3">
      <c r="A484" s="4">
        <v>-58.9</v>
      </c>
      <c r="B484" s="1">
        <v>-12.17</v>
      </c>
      <c r="C484" s="1">
        <v>-4.3600000000000003</v>
      </c>
    </row>
    <row r="485" spans="1:3">
      <c r="A485" s="4">
        <v>-58.3</v>
      </c>
      <c r="B485" s="1">
        <v>-12.05</v>
      </c>
      <c r="C485" s="1">
        <v>-3.96</v>
      </c>
    </row>
    <row r="486" spans="1:3">
      <c r="A486" s="4">
        <v>-57.8</v>
      </c>
      <c r="B486" s="1">
        <v>-12.25</v>
      </c>
      <c r="C486" s="1">
        <v>-4.5</v>
      </c>
    </row>
    <row r="487" spans="1:3">
      <c r="A487" s="4">
        <v>-57.3</v>
      </c>
      <c r="B487" s="1">
        <v>-12.19</v>
      </c>
      <c r="C487" s="1">
        <v>-4.4800000000000004</v>
      </c>
    </row>
    <row r="488" spans="1:3">
      <c r="A488" s="4">
        <v>-56.8</v>
      </c>
      <c r="B488" s="1">
        <v>-11.6</v>
      </c>
      <c r="C488" s="1">
        <v>-4.46</v>
      </c>
    </row>
    <row r="489" spans="1:3">
      <c r="A489" s="4">
        <v>-56.2</v>
      </c>
      <c r="B489" s="1">
        <v>-12.02</v>
      </c>
      <c r="C489" s="1">
        <v>-4.43</v>
      </c>
    </row>
    <row r="490" spans="1:3">
      <c r="A490" s="4">
        <v>-55.8</v>
      </c>
      <c r="B490" s="1">
        <v>-11.87</v>
      </c>
      <c r="C490" s="1">
        <v>-4.38</v>
      </c>
    </row>
    <row r="491" spans="1:3">
      <c r="A491" s="4">
        <v>-55.1</v>
      </c>
      <c r="B491" s="1">
        <v>-11.03</v>
      </c>
      <c r="C491" s="1">
        <v>-4.25</v>
      </c>
    </row>
    <row r="492" spans="1:3">
      <c r="A492" s="4">
        <v>-54.6</v>
      </c>
      <c r="B492" s="1">
        <v>-11.36</v>
      </c>
      <c r="C492" s="1">
        <v>-3.92</v>
      </c>
    </row>
    <row r="493" spans="1:3">
      <c r="A493" s="4">
        <v>-54</v>
      </c>
      <c r="B493" s="1">
        <v>-11.68</v>
      </c>
      <c r="C493" s="1">
        <v>-4.43</v>
      </c>
    </row>
    <row r="494" spans="1:3">
      <c r="A494" s="4">
        <v>-53.5</v>
      </c>
      <c r="B494" s="1">
        <v>-11.79</v>
      </c>
      <c r="C494" s="1">
        <v>-4.62</v>
      </c>
    </row>
    <row r="495" spans="1:3">
      <c r="A495" s="4">
        <v>-53</v>
      </c>
      <c r="B495" s="1">
        <v>-11.28</v>
      </c>
      <c r="C495" s="1">
        <v>-4.8099999999999996</v>
      </c>
    </row>
    <row r="496" spans="1:3">
      <c r="A496" s="4">
        <v>-52.5</v>
      </c>
      <c r="B496" s="1">
        <v>-9.67</v>
      </c>
      <c r="C496" s="1">
        <v>-5.05</v>
      </c>
    </row>
    <row r="497" spans="1:3">
      <c r="A497" s="4">
        <v>-52</v>
      </c>
      <c r="B497" s="1">
        <v>-11.45</v>
      </c>
      <c r="C497" s="1">
        <v>-4.6399999999999997</v>
      </c>
    </row>
    <row r="498" spans="1:3">
      <c r="A498" s="4">
        <v>-51.2</v>
      </c>
      <c r="B498" s="1">
        <v>-10.68</v>
      </c>
      <c r="C498" s="1">
        <v>-4.24</v>
      </c>
    </row>
    <row r="499" spans="1:3">
      <c r="A499" s="4">
        <v>-50.4</v>
      </c>
      <c r="B499" s="1">
        <v>-9.3000000000000007</v>
      </c>
      <c r="C499" s="1">
        <v>-3.62</v>
      </c>
    </row>
    <row r="500" spans="1:3">
      <c r="A500" s="4">
        <v>-49.9</v>
      </c>
      <c r="B500" s="1">
        <v>-9.8699999999999992</v>
      </c>
      <c r="C500" s="1">
        <v>-3.76</v>
      </c>
    </row>
    <row r="501" spans="1:3">
      <c r="A501" s="4">
        <v>-49.3</v>
      </c>
      <c r="B501" s="1">
        <v>-10.23</v>
      </c>
      <c r="C501" s="1">
        <v>-3.82</v>
      </c>
    </row>
    <row r="502" spans="1:3">
      <c r="A502" s="4">
        <v>-49</v>
      </c>
      <c r="B502" s="1">
        <v>-10.43</v>
      </c>
      <c r="C502" s="1">
        <v>-3.56</v>
      </c>
    </row>
    <row r="503" spans="1:3">
      <c r="A503" s="4">
        <v>-48.5</v>
      </c>
      <c r="B503" s="1">
        <v>-10.66</v>
      </c>
      <c r="C503" s="1">
        <v>-3.83</v>
      </c>
    </row>
    <row r="504" spans="1:3">
      <c r="A504" s="4">
        <v>-48</v>
      </c>
      <c r="B504" s="1">
        <v>-10.42</v>
      </c>
      <c r="C504" s="1">
        <v>-3.54</v>
      </c>
    </row>
    <row r="505" spans="1:3">
      <c r="A505" s="4">
        <v>-47.5</v>
      </c>
      <c r="B505" s="1">
        <v>-10.42</v>
      </c>
      <c r="C505" s="1">
        <v>-3.63</v>
      </c>
    </row>
    <row r="506" spans="1:3">
      <c r="A506" s="4">
        <v>-47</v>
      </c>
      <c r="B506" s="1">
        <v>-10.72</v>
      </c>
      <c r="C506" s="1">
        <v>-3.88</v>
      </c>
    </row>
    <row r="507" spans="1:3">
      <c r="A507" s="4">
        <v>-46.5</v>
      </c>
      <c r="B507" s="1">
        <v>-10.59</v>
      </c>
      <c r="C507" s="1">
        <v>-3.84</v>
      </c>
    </row>
    <row r="508" spans="1:3">
      <c r="A508" s="4">
        <v>-46.13</v>
      </c>
      <c r="B508" s="1">
        <v>-10.39</v>
      </c>
      <c r="C508" s="1">
        <v>-3.55</v>
      </c>
    </row>
    <row r="509" spans="1:3">
      <c r="A509" s="4">
        <v>-45.9</v>
      </c>
      <c r="B509" s="1">
        <v>-11.51</v>
      </c>
      <c r="C509" s="1">
        <v>-3.57</v>
      </c>
    </row>
    <row r="510" spans="1:3">
      <c r="A510" s="4">
        <v>-45.83</v>
      </c>
      <c r="B510" s="1">
        <v>-11.08</v>
      </c>
      <c r="C510" s="1">
        <v>-4.0199999999999996</v>
      </c>
    </row>
    <row r="511" spans="1:3">
      <c r="A511" s="4">
        <v>-45.75</v>
      </c>
      <c r="B511" s="1">
        <v>-11</v>
      </c>
      <c r="C511" s="1">
        <v>-3.92</v>
      </c>
    </row>
    <row r="512" spans="1:3">
      <c r="A512" s="4">
        <v>-45.68</v>
      </c>
      <c r="B512" s="1">
        <v>-10.79</v>
      </c>
      <c r="C512" s="1">
        <v>-3.78</v>
      </c>
    </row>
    <row r="513" spans="1:3">
      <c r="A513" s="4">
        <v>-45.6</v>
      </c>
      <c r="B513" s="1">
        <v>-11.14</v>
      </c>
      <c r="C513" s="1">
        <v>-3.99</v>
      </c>
    </row>
    <row r="514" spans="1:3">
      <c r="A514" s="4">
        <v>-45.53</v>
      </c>
      <c r="B514" s="1">
        <v>-11.08</v>
      </c>
      <c r="C514" s="1">
        <v>-4.05</v>
      </c>
    </row>
    <row r="515" spans="1:3">
      <c r="A515" s="4">
        <v>-45.45</v>
      </c>
      <c r="B515" s="1">
        <v>-10.58</v>
      </c>
      <c r="C515" s="1">
        <v>-3.6</v>
      </c>
    </row>
    <row r="516" spans="1:3">
      <c r="A516" s="4">
        <v>-45.38</v>
      </c>
      <c r="B516" s="1">
        <v>-11.06</v>
      </c>
      <c r="C516" s="1">
        <v>-3.89</v>
      </c>
    </row>
    <row r="517" spans="1:3">
      <c r="A517" s="4">
        <v>-45.3</v>
      </c>
      <c r="B517" s="1">
        <v>-10.99</v>
      </c>
      <c r="C517" s="1">
        <v>-3.91</v>
      </c>
    </row>
    <row r="518" spans="1:3">
      <c r="A518" s="4">
        <v>-45.23</v>
      </c>
      <c r="B518" s="1">
        <v>-10.95</v>
      </c>
      <c r="C518" s="1">
        <v>-4.2699999999999996</v>
      </c>
    </row>
    <row r="519" spans="1:3">
      <c r="A519" s="4">
        <v>-45.15</v>
      </c>
      <c r="B519" s="1">
        <v>-10.86</v>
      </c>
      <c r="C519" s="1">
        <v>-4.1500000000000004</v>
      </c>
    </row>
    <row r="520" spans="1:3">
      <c r="A520" s="4">
        <v>-45.08</v>
      </c>
      <c r="B520" s="1">
        <v>-11.16</v>
      </c>
      <c r="C520" s="1">
        <v>-4.3899999999999997</v>
      </c>
    </row>
    <row r="521" spans="1:3">
      <c r="A521" s="4">
        <v>-45</v>
      </c>
      <c r="B521" s="1">
        <v>-11.71</v>
      </c>
      <c r="C521" s="1">
        <v>-4.76</v>
      </c>
    </row>
    <row r="522" spans="1:3">
      <c r="A522" s="4">
        <v>-44.93</v>
      </c>
      <c r="B522" s="1">
        <v>-9.52</v>
      </c>
      <c r="C522" s="1">
        <v>-4.38</v>
      </c>
    </row>
    <row r="523" spans="1:3">
      <c r="A523" s="4">
        <v>-44.85</v>
      </c>
      <c r="B523" s="1">
        <v>-11.04</v>
      </c>
      <c r="C523" s="1">
        <v>-4.42</v>
      </c>
    </row>
    <row r="524" spans="1:3">
      <c r="A524" s="4">
        <v>-44.8</v>
      </c>
      <c r="B524" s="1">
        <v>-11.16</v>
      </c>
      <c r="C524" s="1">
        <v>-5.37</v>
      </c>
    </row>
    <row r="525" spans="1:3">
      <c r="A525" s="4">
        <v>-44.75</v>
      </c>
      <c r="B525" s="1">
        <v>-11.95</v>
      </c>
      <c r="C525" s="1">
        <v>-4.8099999999999996</v>
      </c>
    </row>
    <row r="526" spans="1:3">
      <c r="A526" s="4">
        <v>-44.7</v>
      </c>
      <c r="B526" s="1">
        <v>-11.1</v>
      </c>
      <c r="C526" s="1">
        <v>-4.58</v>
      </c>
    </row>
    <row r="527" spans="1:3">
      <c r="A527" s="4">
        <v>-44.63</v>
      </c>
      <c r="B527" s="1">
        <v>-11.03</v>
      </c>
      <c r="C527" s="1">
        <v>-4.4000000000000004</v>
      </c>
    </row>
    <row r="528" spans="1:3">
      <c r="A528" s="4">
        <v>-44</v>
      </c>
      <c r="B528" s="1">
        <v>-10.65</v>
      </c>
      <c r="C528" s="1">
        <v>-4.07</v>
      </c>
    </row>
    <row r="529" spans="1:3">
      <c r="A529" s="4">
        <v>-43</v>
      </c>
      <c r="B529" s="1">
        <v>-10.42</v>
      </c>
      <c r="C529" s="1">
        <v>-4.32</v>
      </c>
    </row>
    <row r="530" spans="1:3">
      <c r="A530" s="4">
        <v>-42</v>
      </c>
      <c r="B530" s="1">
        <v>-9.57</v>
      </c>
      <c r="C530" s="1">
        <v>-4.25</v>
      </c>
    </row>
    <row r="531" spans="1:3">
      <c r="A531" s="4">
        <v>-41</v>
      </c>
      <c r="B531" s="1">
        <v>-10.02</v>
      </c>
      <c r="C531" s="1">
        <v>-4.3099999999999996</v>
      </c>
    </row>
    <row r="532" spans="1:3">
      <c r="A532" s="4">
        <v>-40</v>
      </c>
      <c r="B532" s="1">
        <v>-10.3</v>
      </c>
      <c r="C532" s="1">
        <v>-4.29</v>
      </c>
    </row>
    <row r="533" spans="1:3">
      <c r="A533" s="4">
        <v>-39</v>
      </c>
      <c r="B533" s="1">
        <v>-9.99</v>
      </c>
      <c r="C533" s="1">
        <v>-4.1500000000000004</v>
      </c>
    </row>
    <row r="534" spans="1:3">
      <c r="A534" s="4">
        <v>-38</v>
      </c>
      <c r="B534" s="1">
        <v>-10.52</v>
      </c>
      <c r="C534" s="1">
        <v>-4.16</v>
      </c>
    </row>
    <row r="535" spans="1:3">
      <c r="A535" s="4">
        <v>-37</v>
      </c>
      <c r="B535" s="1">
        <v>-10.89</v>
      </c>
      <c r="C535" s="1">
        <v>-4.8899999999999997</v>
      </c>
    </row>
    <row r="536" spans="1:3">
      <c r="A536" s="4">
        <v>-36</v>
      </c>
      <c r="B536" s="1">
        <v>-10.16</v>
      </c>
      <c r="C536" s="1">
        <v>-4.0999999999999996</v>
      </c>
    </row>
    <row r="537" spans="1:3">
      <c r="A537" s="4">
        <v>-35.75</v>
      </c>
      <c r="B537" s="1">
        <v>-10.039999999999999</v>
      </c>
      <c r="C537" s="1">
        <v>-4.0999999999999996</v>
      </c>
    </row>
    <row r="538" spans="1:3">
      <c r="A538" s="4">
        <v>-35.5</v>
      </c>
      <c r="B538" s="1">
        <v>-9.7899999999999991</v>
      </c>
      <c r="C538" s="1">
        <v>-3.97</v>
      </c>
    </row>
    <row r="539" spans="1:3">
      <c r="A539" s="4">
        <v>-35.25</v>
      </c>
      <c r="B539" s="1">
        <v>-9.74</v>
      </c>
      <c r="C539" s="1">
        <v>-3.45</v>
      </c>
    </row>
    <row r="540" spans="1:3">
      <c r="A540" s="4">
        <v>-35</v>
      </c>
      <c r="B540" s="1">
        <v>-10.01</v>
      </c>
      <c r="C540" s="1">
        <v>-4.09</v>
      </c>
    </row>
    <row r="541" spans="1:3">
      <c r="A541" s="4">
        <v>-34.5</v>
      </c>
      <c r="B541" s="1">
        <v>-9.92</v>
      </c>
      <c r="C541" s="1">
        <v>-3.85</v>
      </c>
    </row>
    <row r="542" spans="1:3">
      <c r="A542" s="4">
        <v>-34</v>
      </c>
      <c r="B542" s="1">
        <v>-10.07</v>
      </c>
      <c r="C542" s="1">
        <v>-3.75</v>
      </c>
    </row>
    <row r="543" spans="1:3">
      <c r="A543" s="4">
        <v>-32.78</v>
      </c>
      <c r="B543" s="1">
        <v>-9.99</v>
      </c>
      <c r="C543" s="1">
        <v>-3.97</v>
      </c>
    </row>
    <row r="544" spans="1:3">
      <c r="A544" s="4">
        <v>-31.53</v>
      </c>
      <c r="B544" s="1">
        <v>-10.08</v>
      </c>
      <c r="C544" s="1">
        <v>-4.38</v>
      </c>
    </row>
    <row r="545" spans="1:3">
      <c r="A545" s="4">
        <v>-30.28</v>
      </c>
      <c r="B545" s="1">
        <v>-9.93</v>
      </c>
      <c r="C545" s="1">
        <v>-3.44</v>
      </c>
    </row>
    <row r="546" spans="1:3">
      <c r="A546" s="4">
        <v>-29</v>
      </c>
      <c r="B546" s="1">
        <v>-9.91</v>
      </c>
      <c r="C546" s="1">
        <v>-3.47</v>
      </c>
    </row>
    <row r="547" spans="1:3">
      <c r="A547" s="4">
        <v>-27.77</v>
      </c>
      <c r="B547" s="1">
        <v>-9.0399999999999991</v>
      </c>
      <c r="C547" s="1">
        <v>-3.05</v>
      </c>
    </row>
    <row r="548" spans="1:3">
      <c r="A548" s="4">
        <v>-26.515000000000001</v>
      </c>
      <c r="B548" s="1">
        <v>-9.44</v>
      </c>
      <c r="C548" s="1">
        <v>-3.83</v>
      </c>
    </row>
    <row r="549" spans="1:3">
      <c r="A549" s="4">
        <v>-25.265000000000001</v>
      </c>
      <c r="B549" s="1">
        <v>-9.86</v>
      </c>
      <c r="C549" s="1">
        <v>-3.39</v>
      </c>
    </row>
    <row r="550" spans="1:3">
      <c r="A550" s="4">
        <v>-24</v>
      </c>
      <c r="B550" s="1">
        <v>-10.4</v>
      </c>
      <c r="C550" s="1">
        <v>-3.24</v>
      </c>
    </row>
    <row r="551" spans="1:3">
      <c r="A551" s="4">
        <v>-22.76</v>
      </c>
      <c r="B551" s="1">
        <v>-10.56</v>
      </c>
      <c r="C551" s="1">
        <v>-3.68</v>
      </c>
    </row>
    <row r="552" spans="1:3">
      <c r="A552" s="4">
        <v>-21.504999999999999</v>
      </c>
      <c r="B552" s="1">
        <v>-10.68</v>
      </c>
      <c r="C552" s="1">
        <v>-2.89</v>
      </c>
    </row>
    <row r="553" spans="1:3">
      <c r="A553" s="4">
        <v>-20.254999999999999</v>
      </c>
      <c r="B553" s="1">
        <v>-10.199999999999999</v>
      </c>
      <c r="C553" s="1">
        <v>-3.39</v>
      </c>
    </row>
    <row r="554" spans="1:3">
      <c r="A554" s="4">
        <v>-20</v>
      </c>
      <c r="B554" s="1">
        <v>-9.73</v>
      </c>
      <c r="C554" s="1">
        <v>-2.38</v>
      </c>
    </row>
    <row r="555" spans="1:3">
      <c r="A555" s="4">
        <v>-19</v>
      </c>
      <c r="B555" s="1">
        <v>-9</v>
      </c>
      <c r="C555" s="1">
        <v>-2.84</v>
      </c>
    </row>
    <row r="556" spans="1:3">
      <c r="A556" s="4">
        <v>-18.5</v>
      </c>
      <c r="B556" s="1">
        <v>-8.99</v>
      </c>
      <c r="C556" s="1">
        <v>-2.5299999999999998</v>
      </c>
    </row>
    <row r="557" spans="1:3">
      <c r="A557" s="4">
        <v>-18</v>
      </c>
      <c r="B557" s="1">
        <v>-9.69</v>
      </c>
      <c r="C557" s="1">
        <v>-3.9</v>
      </c>
    </row>
    <row r="558" spans="1:3">
      <c r="A558" s="4">
        <v>-17.8</v>
      </c>
      <c r="B558" s="1">
        <v>-9.85</v>
      </c>
      <c r="C558" s="1">
        <v>-3.76</v>
      </c>
    </row>
    <row r="559" spans="1:3">
      <c r="A559" s="4">
        <v>-17.399999999999999</v>
      </c>
      <c r="B559" s="1">
        <v>-9.9700000000000006</v>
      </c>
      <c r="C559" s="1">
        <v>-4</v>
      </c>
    </row>
    <row r="560" spans="1:3">
      <c r="A560" s="4">
        <v>-17</v>
      </c>
      <c r="B560" s="1">
        <v>-9.7200000000000006</v>
      </c>
      <c r="C560" s="1">
        <v>-3.59</v>
      </c>
    </row>
    <row r="561" spans="1:3">
      <c r="A561" s="4">
        <v>-16.8</v>
      </c>
      <c r="B561" s="1">
        <v>-9.9499999999999993</v>
      </c>
      <c r="C561" s="1">
        <v>-3.8</v>
      </c>
    </row>
    <row r="562" spans="1:3">
      <c r="A562" s="4">
        <v>-16.5</v>
      </c>
      <c r="B562" s="1">
        <v>-9.9499999999999993</v>
      </c>
      <c r="C562" s="1">
        <v>-4.03</v>
      </c>
    </row>
    <row r="563" spans="1:3">
      <c r="A563" s="4">
        <v>-16</v>
      </c>
      <c r="B563" s="1">
        <v>-11.17</v>
      </c>
      <c r="C563" s="1">
        <v>-4.6900000000000004</v>
      </c>
    </row>
    <row r="564" spans="1:3">
      <c r="A564" s="4">
        <v>-15.5</v>
      </c>
      <c r="B564" s="1">
        <v>-11.7</v>
      </c>
      <c r="C564" s="1">
        <v>-4.84</v>
      </c>
    </row>
    <row r="565" spans="1:3">
      <c r="A565" s="4">
        <v>-15</v>
      </c>
      <c r="B565" s="1">
        <v>-11.58</v>
      </c>
      <c r="C565" s="1">
        <v>-4.8899999999999997</v>
      </c>
    </row>
    <row r="566" spans="1:3">
      <c r="A566" s="4">
        <v>-14.5</v>
      </c>
      <c r="B566" s="1">
        <v>-11.48</v>
      </c>
      <c r="C566" s="1">
        <v>-5.05</v>
      </c>
    </row>
    <row r="567" spans="1:3">
      <c r="A567" s="4">
        <v>-14.2</v>
      </c>
      <c r="B567" s="1">
        <v>-11.49</v>
      </c>
      <c r="C567" s="1">
        <v>-4.9000000000000004</v>
      </c>
    </row>
    <row r="568" spans="1:3">
      <c r="A568" s="4">
        <v>-14</v>
      </c>
      <c r="B568" s="1">
        <v>-11.23</v>
      </c>
      <c r="C568" s="1">
        <v>-4.97</v>
      </c>
    </row>
    <row r="569" spans="1:3">
      <c r="B569" s="1"/>
    </row>
    <row r="570" spans="1:3">
      <c r="B570" s="1"/>
    </row>
    <row r="571" spans="1:3">
      <c r="B571" s="1"/>
    </row>
    <row r="572" spans="1:3">
      <c r="B572" s="1"/>
    </row>
    <row r="573" spans="1:3">
      <c r="B573" s="1"/>
    </row>
    <row r="574" spans="1:3">
      <c r="B574" s="1"/>
    </row>
    <row r="575" spans="1:3">
      <c r="B575" s="1"/>
    </row>
    <row r="576" spans="1:3">
      <c r="B576" s="1"/>
    </row>
    <row r="577" spans="2:2">
      <c r="B577" s="1"/>
    </row>
    <row r="578" spans="2:2">
      <c r="B578" s="1"/>
    </row>
    <row r="579" spans="2:2">
      <c r="B579" s="1"/>
    </row>
    <row r="580" spans="2:2">
      <c r="B580" s="1"/>
    </row>
    <row r="581" spans="2:2">
      <c r="B581" s="1"/>
    </row>
    <row r="582" spans="2:2">
      <c r="B582" s="1"/>
    </row>
    <row r="583" spans="2:2">
      <c r="B583" s="1"/>
    </row>
    <row r="584" spans="2:2">
      <c r="B584" s="1"/>
    </row>
    <row r="585" spans="2:2">
      <c r="B585" s="1"/>
    </row>
    <row r="586" spans="2:2">
      <c r="B586" s="1"/>
    </row>
    <row r="587" spans="2:2">
      <c r="B587" s="1"/>
    </row>
    <row r="588" spans="2:2">
      <c r="B588" s="1"/>
    </row>
    <row r="589" spans="2:2">
      <c r="B589" s="1"/>
    </row>
    <row r="590" spans="2:2">
      <c r="B590" s="1"/>
    </row>
    <row r="591" spans="2:2">
      <c r="B591" s="1"/>
    </row>
    <row r="592" spans="2:2">
      <c r="B592" s="1"/>
    </row>
    <row r="593" spans="2:2">
      <c r="B593" s="1"/>
    </row>
    <row r="594" spans="2:2">
      <c r="B594" s="1"/>
    </row>
    <row r="595" spans="2:2">
      <c r="B595" s="1"/>
    </row>
    <row r="596" spans="2:2">
      <c r="B596" s="1"/>
    </row>
    <row r="597" spans="2:2">
      <c r="B597" s="1"/>
    </row>
    <row r="598" spans="2:2">
      <c r="B598" s="1"/>
    </row>
    <row r="599" spans="2:2">
      <c r="B599" s="1"/>
    </row>
    <row r="600" spans="2:2">
      <c r="B600" s="1"/>
    </row>
    <row r="601" spans="2:2">
      <c r="B601" s="1"/>
    </row>
    <row r="602" spans="2:2">
      <c r="B602" s="1"/>
    </row>
    <row r="603" spans="2:2">
      <c r="B603" s="1"/>
    </row>
    <row r="604" spans="2:2">
      <c r="B604" s="1"/>
    </row>
    <row r="605" spans="2:2">
      <c r="B605" s="1"/>
    </row>
    <row r="606" spans="2:2">
      <c r="B606" s="1"/>
    </row>
    <row r="607" spans="2:2">
      <c r="B607" s="1"/>
    </row>
    <row r="608" spans="2:2">
      <c r="B608" s="1"/>
    </row>
    <row r="609" spans="2:2">
      <c r="B609" s="1"/>
    </row>
    <row r="610" spans="2:2">
      <c r="B610" s="1"/>
    </row>
    <row r="611" spans="2:2">
      <c r="B611" s="1"/>
    </row>
    <row r="612" spans="2:2">
      <c r="B612" s="1"/>
    </row>
    <row r="613" spans="2:2">
      <c r="B613" s="1"/>
    </row>
    <row r="614" spans="2:2">
      <c r="B614" s="1"/>
    </row>
    <row r="615" spans="2:2">
      <c r="B615" s="1"/>
    </row>
    <row r="616" spans="2:2">
      <c r="B616" s="1"/>
    </row>
    <row r="617" spans="2:2">
      <c r="B617" s="1"/>
    </row>
    <row r="618" spans="2:2">
      <c r="B618" s="1"/>
    </row>
    <row r="619" spans="2:2">
      <c r="B619" s="1"/>
    </row>
    <row r="620" spans="2:2">
      <c r="B620" s="1"/>
    </row>
    <row r="621" spans="2:2">
      <c r="B621" s="1"/>
    </row>
    <row r="622" spans="2:2">
      <c r="B622" s="1"/>
    </row>
    <row r="623" spans="2:2">
      <c r="B623" s="1"/>
    </row>
    <row r="624" spans="2:2">
      <c r="B624" s="1"/>
    </row>
    <row r="625" spans="2:2">
      <c r="B625" s="1"/>
    </row>
    <row r="626" spans="2:2">
      <c r="B626" s="1"/>
    </row>
    <row r="627" spans="2:2">
      <c r="B627" s="1"/>
    </row>
    <row r="628" spans="2:2">
      <c r="B628" s="1"/>
    </row>
    <row r="629" spans="2:2">
      <c r="B629" s="1"/>
    </row>
    <row r="630" spans="2:2">
      <c r="B630" s="1"/>
    </row>
    <row r="631" spans="2:2">
      <c r="B631" s="1"/>
    </row>
    <row r="632" spans="2:2">
      <c r="B632" s="1"/>
    </row>
    <row r="633" spans="2:2">
      <c r="B633" s="1"/>
    </row>
    <row r="634" spans="2:2">
      <c r="B634" s="1"/>
    </row>
    <row r="635" spans="2:2">
      <c r="B635" s="1"/>
    </row>
    <row r="636" spans="2:2">
      <c r="B636" s="1"/>
    </row>
    <row r="637" spans="2:2">
      <c r="B637" s="1"/>
    </row>
    <row r="638" spans="2:2">
      <c r="B638" s="1"/>
    </row>
    <row r="639" spans="2:2">
      <c r="B639" s="1"/>
    </row>
    <row r="640" spans="2:2">
      <c r="B640" s="1"/>
    </row>
    <row r="641" spans="2:2">
      <c r="B641" s="1"/>
    </row>
    <row r="642" spans="2:2">
      <c r="B642" s="1"/>
    </row>
    <row r="643" spans="2:2">
      <c r="B643" s="1"/>
    </row>
    <row r="644" spans="2:2">
      <c r="B644" s="1"/>
    </row>
    <row r="645" spans="2:2">
      <c r="B645" s="1"/>
    </row>
    <row r="646" spans="2:2">
      <c r="B646" s="1"/>
    </row>
    <row r="647" spans="2:2">
      <c r="B647" s="1"/>
    </row>
    <row r="648" spans="2:2">
      <c r="B648" s="1"/>
    </row>
    <row r="649" spans="2:2">
      <c r="B649" s="1"/>
    </row>
    <row r="650" spans="2:2">
      <c r="B650" s="1"/>
    </row>
    <row r="651" spans="2:2">
      <c r="B651" s="1"/>
    </row>
    <row r="652" spans="2:2">
      <c r="B652" s="1"/>
    </row>
    <row r="653" spans="2:2">
      <c r="B653" s="1"/>
    </row>
    <row r="654" spans="2:2">
      <c r="B654" s="1"/>
    </row>
    <row r="655" spans="2:2">
      <c r="B655" s="1"/>
    </row>
    <row r="656" spans="2:2">
      <c r="B656" s="1"/>
    </row>
    <row r="657" spans="2:2">
      <c r="B657" s="1"/>
    </row>
    <row r="658" spans="2:2">
      <c r="B658" s="1"/>
    </row>
    <row r="659" spans="2:2">
      <c r="B659" s="1"/>
    </row>
    <row r="660" spans="2:2">
      <c r="B660" s="1"/>
    </row>
    <row r="661" spans="2:2">
      <c r="B661" s="1"/>
    </row>
    <row r="662" spans="2:2">
      <c r="B662" s="1"/>
    </row>
    <row r="663" spans="2:2">
      <c r="B663" s="1"/>
    </row>
    <row r="664" spans="2:2">
      <c r="B664" s="1"/>
    </row>
    <row r="665" spans="2:2">
      <c r="B665" s="1"/>
    </row>
    <row r="666" spans="2:2">
      <c r="B666" s="1"/>
    </row>
    <row r="667" spans="2:2">
      <c r="B667" s="1"/>
    </row>
    <row r="668" spans="2:2">
      <c r="B668" s="1"/>
    </row>
    <row r="669" spans="2:2">
      <c r="B669" s="1"/>
    </row>
    <row r="670" spans="2:2">
      <c r="B670" s="1"/>
    </row>
    <row r="671" spans="2:2">
      <c r="B671" s="1"/>
    </row>
    <row r="672" spans="2:2">
      <c r="B672" s="1"/>
    </row>
    <row r="673" spans="2:2">
      <c r="B673" s="1"/>
    </row>
    <row r="674" spans="2:2">
      <c r="B674" s="1"/>
    </row>
    <row r="675" spans="2:2">
      <c r="B675" s="1"/>
    </row>
    <row r="676" spans="2:2">
      <c r="B676" s="1"/>
    </row>
    <row r="677" spans="2:2">
      <c r="B677" s="1"/>
    </row>
    <row r="678" spans="2:2">
      <c r="B678" s="1"/>
    </row>
    <row r="679" spans="2:2">
      <c r="B679" s="1"/>
    </row>
    <row r="680" spans="2:2">
      <c r="B680" s="1"/>
    </row>
    <row r="681" spans="2:2">
      <c r="B681" s="1"/>
    </row>
    <row r="682" spans="2:2">
      <c r="B682" s="1"/>
    </row>
    <row r="683" spans="2:2">
      <c r="B683" s="1"/>
    </row>
    <row r="684" spans="2:2">
      <c r="B684" s="1"/>
    </row>
    <row r="685" spans="2:2">
      <c r="B685" s="1"/>
    </row>
    <row r="686" spans="2:2">
      <c r="B686" s="1"/>
    </row>
    <row r="687" spans="2:2">
      <c r="B687" s="1"/>
    </row>
    <row r="688" spans="2:2">
      <c r="B688" s="1"/>
    </row>
    <row r="689" spans="2:2">
      <c r="B689" s="1"/>
    </row>
    <row r="690" spans="2:2">
      <c r="B690" s="1"/>
    </row>
    <row r="691" spans="2:2">
      <c r="B691" s="1"/>
    </row>
    <row r="692" spans="2:2">
      <c r="B692" s="1"/>
    </row>
    <row r="693" spans="2:2">
      <c r="B693" s="1"/>
    </row>
    <row r="694" spans="2:2">
      <c r="B694" s="1"/>
    </row>
    <row r="695" spans="2:2">
      <c r="B695" s="1"/>
    </row>
    <row r="696" spans="2:2">
      <c r="B696" s="1"/>
    </row>
    <row r="697" spans="2:2">
      <c r="B697" s="1"/>
    </row>
    <row r="698" spans="2:2">
      <c r="B698" s="1"/>
    </row>
    <row r="699" spans="2:2">
      <c r="B699" s="1"/>
    </row>
    <row r="700" spans="2:2">
      <c r="B700" s="1"/>
    </row>
    <row r="701" spans="2:2">
      <c r="B701" s="1"/>
    </row>
    <row r="702" spans="2:2">
      <c r="B702" s="1"/>
    </row>
    <row r="703" spans="2:2">
      <c r="B703" s="1"/>
    </row>
    <row r="704" spans="2:2">
      <c r="B704" s="1"/>
    </row>
    <row r="705" spans="2:2">
      <c r="B705" s="1"/>
    </row>
    <row r="706" spans="2:2">
      <c r="B706" s="1"/>
    </row>
    <row r="707" spans="2:2">
      <c r="B707" s="1"/>
    </row>
    <row r="708" spans="2:2">
      <c r="B708" s="1"/>
    </row>
    <row r="709" spans="2:2">
      <c r="B709" s="1"/>
    </row>
    <row r="710" spans="2:2">
      <c r="B710" s="1"/>
    </row>
    <row r="711" spans="2:2">
      <c r="B711" s="1"/>
    </row>
    <row r="712" spans="2:2">
      <c r="B712" s="1"/>
    </row>
    <row r="713" spans="2:2">
      <c r="B713" s="1"/>
    </row>
    <row r="714" spans="2:2">
      <c r="B714" s="1"/>
    </row>
    <row r="715" spans="2:2">
      <c r="B715" s="1"/>
    </row>
    <row r="716" spans="2:2">
      <c r="B716" s="1"/>
    </row>
    <row r="717" spans="2:2">
      <c r="B717" s="1"/>
    </row>
    <row r="718" spans="2:2">
      <c r="B718" s="1"/>
    </row>
    <row r="719" spans="2:2">
      <c r="B719" s="1"/>
    </row>
    <row r="720" spans="2:2">
      <c r="B720" s="1"/>
    </row>
    <row r="721" spans="2:2">
      <c r="B721" s="1"/>
    </row>
    <row r="722" spans="2:2">
      <c r="B722" s="1"/>
    </row>
    <row r="723" spans="2:2">
      <c r="B723" s="1"/>
    </row>
    <row r="724" spans="2:2">
      <c r="B724" s="1"/>
    </row>
    <row r="725" spans="2:2">
      <c r="B725" s="1"/>
    </row>
    <row r="726" spans="2:2">
      <c r="B726" s="1"/>
    </row>
    <row r="727" spans="2:2">
      <c r="B727" s="1"/>
    </row>
    <row r="728" spans="2:2">
      <c r="B728" s="1"/>
    </row>
    <row r="729" spans="2:2">
      <c r="B729" s="1"/>
    </row>
    <row r="730" spans="2:2">
      <c r="B730" s="1"/>
    </row>
    <row r="731" spans="2:2">
      <c r="B731" s="1"/>
    </row>
    <row r="732" spans="2:2">
      <c r="B732" s="1"/>
    </row>
    <row r="733" spans="2:2">
      <c r="B733" s="1"/>
    </row>
    <row r="734" spans="2:2">
      <c r="B734" s="1"/>
    </row>
    <row r="735" spans="2:2">
      <c r="B735" s="1"/>
    </row>
    <row r="736" spans="2:2">
      <c r="B736" s="1"/>
    </row>
    <row r="737" spans="2:2">
      <c r="B737" s="1"/>
    </row>
    <row r="738" spans="2:2">
      <c r="B738" s="1"/>
    </row>
    <row r="739" spans="2:2">
      <c r="B739" s="1"/>
    </row>
    <row r="740" spans="2:2">
      <c r="B740" s="1"/>
    </row>
    <row r="741" spans="2:2">
      <c r="B741" s="1"/>
    </row>
    <row r="742" spans="2:2">
      <c r="B742" s="1"/>
    </row>
    <row r="743" spans="2:2">
      <c r="B743" s="1"/>
    </row>
    <row r="744" spans="2:2">
      <c r="B744" s="1"/>
    </row>
    <row r="745" spans="2:2">
      <c r="B745" s="1"/>
    </row>
    <row r="746" spans="2:2">
      <c r="B746" s="1"/>
    </row>
    <row r="747" spans="2:2">
      <c r="B747" s="1"/>
    </row>
    <row r="748" spans="2:2">
      <c r="B748" s="1"/>
    </row>
    <row r="749" spans="2:2">
      <c r="B749" s="1"/>
    </row>
    <row r="750" spans="2:2">
      <c r="B750" s="1"/>
    </row>
    <row r="751" spans="2:2">
      <c r="B751" s="1"/>
    </row>
    <row r="752" spans="2:2">
      <c r="B752" s="1"/>
    </row>
    <row r="753" spans="2:2">
      <c r="B753" s="1"/>
    </row>
    <row r="754" spans="2:2">
      <c r="B754" s="1"/>
    </row>
    <row r="755" spans="2:2">
      <c r="B755" s="1"/>
    </row>
    <row r="756" spans="2:2">
      <c r="B756" s="1"/>
    </row>
    <row r="757" spans="2:2">
      <c r="B757" s="1"/>
    </row>
    <row r="758" spans="2:2">
      <c r="B758" s="1"/>
    </row>
    <row r="759" spans="2:2">
      <c r="B759" s="1"/>
    </row>
    <row r="760" spans="2:2">
      <c r="B760" s="1"/>
    </row>
    <row r="761" spans="2:2">
      <c r="B761" s="1"/>
    </row>
    <row r="762" spans="2:2">
      <c r="B762" s="1"/>
    </row>
    <row r="763" spans="2:2">
      <c r="B763" s="1"/>
    </row>
    <row r="764" spans="2:2">
      <c r="B764" s="1"/>
    </row>
    <row r="765" spans="2:2">
      <c r="B765" s="1"/>
    </row>
    <row r="766" spans="2:2">
      <c r="B766" s="1"/>
    </row>
    <row r="767" spans="2:2">
      <c r="B767" s="1"/>
    </row>
    <row r="768" spans="2:2">
      <c r="B768" s="1"/>
    </row>
    <row r="769" spans="2:2">
      <c r="B769" s="1"/>
    </row>
    <row r="770" spans="2:2">
      <c r="B770" s="1"/>
    </row>
    <row r="771" spans="2:2">
      <c r="B771" s="1"/>
    </row>
    <row r="772" spans="2:2">
      <c r="B772" s="1"/>
    </row>
    <row r="773" spans="2:2">
      <c r="B773" s="1"/>
    </row>
    <row r="774" spans="2:2">
      <c r="B774" s="1"/>
    </row>
    <row r="775" spans="2:2">
      <c r="B775" s="1"/>
    </row>
    <row r="776" spans="2:2">
      <c r="B776" s="1"/>
    </row>
    <row r="777" spans="2:2">
      <c r="B777" s="1"/>
    </row>
    <row r="778" spans="2:2">
      <c r="B778" s="1"/>
    </row>
    <row r="779" spans="2:2">
      <c r="B779" s="1"/>
    </row>
    <row r="780" spans="2:2">
      <c r="B780" s="1"/>
    </row>
    <row r="781" spans="2:2">
      <c r="B781" s="1"/>
    </row>
    <row r="782" spans="2:2">
      <c r="B782" s="1"/>
    </row>
    <row r="783" spans="2:2">
      <c r="B783" s="1"/>
    </row>
    <row r="784" spans="2:2">
      <c r="B784" s="1"/>
    </row>
    <row r="785" spans="2:2">
      <c r="B785" s="1"/>
    </row>
    <row r="786" spans="2:2">
      <c r="B786" s="1"/>
    </row>
    <row r="787" spans="2:2">
      <c r="B787" s="1"/>
    </row>
    <row r="788" spans="2:2">
      <c r="B788" s="1"/>
    </row>
    <row r="789" spans="2:2">
      <c r="B789" s="1"/>
    </row>
    <row r="790" spans="2:2">
      <c r="B790" s="1"/>
    </row>
    <row r="791" spans="2:2">
      <c r="B791" s="1"/>
    </row>
    <row r="792" spans="2:2">
      <c r="B792" s="1"/>
    </row>
    <row r="793" spans="2:2">
      <c r="B793" s="1"/>
    </row>
    <row r="794" spans="2:2">
      <c r="B794" s="1"/>
    </row>
    <row r="795" spans="2:2">
      <c r="B795" s="1"/>
    </row>
    <row r="796" spans="2:2">
      <c r="B796" s="1"/>
    </row>
    <row r="797" spans="2:2">
      <c r="B797" s="1"/>
    </row>
    <row r="798" spans="2:2">
      <c r="B798" s="1"/>
    </row>
    <row r="799" spans="2:2">
      <c r="B799" s="1"/>
    </row>
    <row r="800" spans="2:2">
      <c r="B800" s="1"/>
    </row>
    <row r="801" spans="2:2">
      <c r="B801" s="1"/>
    </row>
    <row r="802" spans="2:2">
      <c r="B802" s="1"/>
    </row>
    <row r="803" spans="2:2">
      <c r="B803" s="1"/>
    </row>
    <row r="804" spans="2:2">
      <c r="B804" s="1"/>
    </row>
    <row r="805" spans="2:2">
      <c r="B805" s="1"/>
    </row>
    <row r="806" spans="2:2">
      <c r="B806" s="1"/>
    </row>
    <row r="807" spans="2:2">
      <c r="B807" s="1"/>
    </row>
    <row r="808" spans="2:2">
      <c r="B808" s="1"/>
    </row>
    <row r="809" spans="2:2">
      <c r="B809" s="1"/>
    </row>
    <row r="810" spans="2:2">
      <c r="B810" s="1"/>
    </row>
    <row r="811" spans="2:2">
      <c r="B811" s="1"/>
    </row>
    <row r="812" spans="2:2">
      <c r="B812" s="1"/>
    </row>
    <row r="813" spans="2:2">
      <c r="B813" s="1"/>
    </row>
    <row r="814" spans="2:2">
      <c r="B814" s="1"/>
    </row>
    <row r="815" spans="2:2">
      <c r="B815" s="1"/>
    </row>
    <row r="816" spans="2:2">
      <c r="B816" s="1"/>
    </row>
    <row r="817" spans="2:2">
      <c r="B817" s="1"/>
    </row>
    <row r="818" spans="2:2">
      <c r="B818" s="1"/>
    </row>
    <row r="819" spans="2:2">
      <c r="B819" s="1"/>
    </row>
    <row r="820" spans="2:2">
      <c r="B820" s="1"/>
    </row>
    <row r="821" spans="2:2">
      <c r="B821" s="1"/>
    </row>
    <row r="822" spans="2:2">
      <c r="B822" s="1"/>
    </row>
    <row r="823" spans="2:2">
      <c r="B823" s="1"/>
    </row>
    <row r="824" spans="2:2">
      <c r="B824" s="1"/>
    </row>
    <row r="825" spans="2:2">
      <c r="B825" s="1"/>
    </row>
    <row r="826" spans="2:2">
      <c r="B826" s="1"/>
    </row>
    <row r="827" spans="2:2">
      <c r="B827" s="1"/>
    </row>
    <row r="828" spans="2:2">
      <c r="B828" s="1"/>
    </row>
    <row r="829" spans="2:2">
      <c r="B829" s="1"/>
    </row>
    <row r="830" spans="2:2">
      <c r="B830" s="1"/>
    </row>
    <row r="831" spans="2:2">
      <c r="B831" s="1"/>
    </row>
    <row r="832" spans="2:2">
      <c r="B832" s="1"/>
    </row>
    <row r="833" spans="2:2">
      <c r="B833" s="1"/>
    </row>
    <row r="834" spans="2:2">
      <c r="B834" s="1"/>
    </row>
    <row r="835" spans="2:2">
      <c r="B835" s="1"/>
    </row>
    <row r="836" spans="2:2">
      <c r="B836" s="1"/>
    </row>
    <row r="837" spans="2:2">
      <c r="B837" s="1"/>
    </row>
    <row r="838" spans="2:2">
      <c r="B838" s="1"/>
    </row>
    <row r="839" spans="2:2">
      <c r="B839" s="1"/>
    </row>
    <row r="840" spans="2:2">
      <c r="B840" s="1"/>
    </row>
    <row r="841" spans="2:2">
      <c r="B841" s="1"/>
    </row>
    <row r="842" spans="2:2">
      <c r="B842" s="1"/>
    </row>
    <row r="843" spans="2:2">
      <c r="B843" s="1"/>
    </row>
    <row r="844" spans="2:2">
      <c r="B844" s="1"/>
    </row>
    <row r="845" spans="2:2">
      <c r="B845" s="1"/>
    </row>
    <row r="846" spans="2:2">
      <c r="B846" s="1"/>
    </row>
    <row r="847" spans="2:2">
      <c r="B847" s="1"/>
    </row>
    <row r="848" spans="2:2">
      <c r="B848" s="1"/>
    </row>
    <row r="849" spans="2:2">
      <c r="B849" s="1"/>
    </row>
    <row r="850" spans="2:2">
      <c r="B850" s="1"/>
    </row>
    <row r="851" spans="2:2">
      <c r="B851" s="1"/>
    </row>
    <row r="852" spans="2:2">
      <c r="B852" s="1"/>
    </row>
    <row r="853" spans="2:2">
      <c r="B853" s="1"/>
    </row>
    <row r="854" spans="2:2">
      <c r="B854" s="1"/>
    </row>
    <row r="855" spans="2:2">
      <c r="B855" s="1"/>
    </row>
    <row r="856" spans="2:2">
      <c r="B856" s="1"/>
    </row>
    <row r="857" spans="2:2">
      <c r="B857" s="1"/>
    </row>
    <row r="858" spans="2:2">
      <c r="B858" s="1"/>
    </row>
    <row r="859" spans="2:2">
      <c r="B859" s="1"/>
    </row>
    <row r="860" spans="2:2">
      <c r="B860" s="1"/>
    </row>
    <row r="861" spans="2:2">
      <c r="B861" s="1"/>
    </row>
    <row r="862" spans="2:2">
      <c r="B862" s="1"/>
    </row>
    <row r="863" spans="2:2">
      <c r="B863" s="1"/>
    </row>
    <row r="864" spans="2:2">
      <c r="B864" s="1"/>
    </row>
    <row r="865" spans="2:2">
      <c r="B865" s="1"/>
    </row>
    <row r="866" spans="2:2">
      <c r="B866" s="1"/>
    </row>
    <row r="867" spans="2:2">
      <c r="B867" s="1"/>
    </row>
    <row r="868" spans="2:2">
      <c r="B868" s="1"/>
    </row>
    <row r="869" spans="2:2">
      <c r="B869" s="1"/>
    </row>
    <row r="870" spans="2:2">
      <c r="B870" s="1"/>
    </row>
    <row r="871" spans="2:2">
      <c r="B871" s="1"/>
    </row>
    <row r="872" spans="2:2">
      <c r="B872" s="1"/>
    </row>
    <row r="873" spans="2:2">
      <c r="B873" s="1"/>
    </row>
    <row r="874" spans="2:2">
      <c r="B874" s="1"/>
    </row>
    <row r="875" spans="2:2">
      <c r="B875" s="1"/>
    </row>
    <row r="876" spans="2:2">
      <c r="B876" s="1"/>
    </row>
    <row r="877" spans="2:2">
      <c r="B877" s="1"/>
    </row>
    <row r="878" spans="2:2">
      <c r="B878" s="1"/>
    </row>
    <row r="879" spans="2:2">
      <c r="B879" s="1"/>
    </row>
    <row r="880" spans="2:2">
      <c r="B880" s="1"/>
    </row>
    <row r="881" spans="2:2">
      <c r="B881" s="1"/>
    </row>
    <row r="882" spans="2:2">
      <c r="B882" s="1"/>
    </row>
    <row r="883" spans="2:2">
      <c r="B883" s="1"/>
    </row>
    <row r="884" spans="2:2">
      <c r="B884" s="1"/>
    </row>
    <row r="885" spans="2:2">
      <c r="B885" s="1"/>
    </row>
    <row r="886" spans="2:2">
      <c r="B886" s="1"/>
    </row>
    <row r="887" spans="2:2">
      <c r="B887" s="1"/>
    </row>
    <row r="888" spans="2:2">
      <c r="B888" s="1"/>
    </row>
    <row r="889" spans="2:2">
      <c r="B889" s="1"/>
    </row>
    <row r="890" spans="2:2">
      <c r="B890" s="1"/>
    </row>
    <row r="891" spans="2:2">
      <c r="B891" s="1"/>
    </row>
    <row r="892" spans="2:2">
      <c r="B892" s="1"/>
    </row>
    <row r="893" spans="2:2">
      <c r="B893" s="1"/>
    </row>
    <row r="894" spans="2:2">
      <c r="B894" s="1"/>
    </row>
    <row r="895" spans="2:2">
      <c r="B895" s="1"/>
    </row>
    <row r="896" spans="2:2">
      <c r="B896" s="1"/>
    </row>
    <row r="897" spans="2:2">
      <c r="B897" s="1"/>
    </row>
    <row r="898" spans="2:2">
      <c r="B898" s="1"/>
    </row>
    <row r="899" spans="2:2">
      <c r="B899" s="1"/>
    </row>
    <row r="900" spans="2:2">
      <c r="B900" s="1"/>
    </row>
    <row r="901" spans="2:2">
      <c r="B901" s="1"/>
    </row>
    <row r="902" spans="2:2">
      <c r="B902" s="1"/>
    </row>
    <row r="903" spans="2:2">
      <c r="B903" s="1"/>
    </row>
    <row r="904" spans="2:2">
      <c r="B904" s="1"/>
    </row>
    <row r="905" spans="2:2">
      <c r="B905" s="1"/>
    </row>
    <row r="906" spans="2:2">
      <c r="B906" s="1"/>
    </row>
    <row r="907" spans="2:2">
      <c r="B907" s="1"/>
    </row>
    <row r="908" spans="2:2">
      <c r="B908" s="1"/>
    </row>
    <row r="909" spans="2:2">
      <c r="B909" s="1"/>
    </row>
    <row r="910" spans="2:2">
      <c r="B910" s="1"/>
    </row>
    <row r="911" spans="2:2">
      <c r="B911" s="1"/>
    </row>
    <row r="912" spans="2:2">
      <c r="B912" s="1"/>
    </row>
    <row r="913" spans="2:2">
      <c r="B913" s="1"/>
    </row>
    <row r="914" spans="2:2">
      <c r="B914" s="1"/>
    </row>
    <row r="915" spans="2:2">
      <c r="B915" s="1"/>
    </row>
    <row r="916" spans="2:2">
      <c r="B916" s="1"/>
    </row>
    <row r="917" spans="2:2">
      <c r="B917" s="1"/>
    </row>
    <row r="918" spans="2:2">
      <c r="B918" s="1"/>
    </row>
    <row r="919" spans="2:2">
      <c r="B919" s="1"/>
    </row>
    <row r="920" spans="2:2">
      <c r="B920" s="1"/>
    </row>
    <row r="921" spans="2:2">
      <c r="B921" s="1"/>
    </row>
    <row r="922" spans="2:2">
      <c r="B922" s="1"/>
    </row>
    <row r="923" spans="2:2">
      <c r="B923" s="1"/>
    </row>
    <row r="924" spans="2:2">
      <c r="B924" s="1"/>
    </row>
    <row r="925" spans="2:2">
      <c r="B925" s="1"/>
    </row>
    <row r="926" spans="2:2">
      <c r="B926" s="1"/>
    </row>
    <row r="927" spans="2:2">
      <c r="B927" s="1"/>
    </row>
    <row r="928" spans="2:2">
      <c r="B928" s="1"/>
    </row>
    <row r="929" spans="2:2">
      <c r="B929" s="1"/>
    </row>
    <row r="930" spans="2:2">
      <c r="B930" s="1"/>
    </row>
    <row r="931" spans="2:2">
      <c r="B931" s="1"/>
    </row>
    <row r="932" spans="2:2">
      <c r="B932" s="1"/>
    </row>
    <row r="933" spans="2:2">
      <c r="B933" s="1"/>
    </row>
    <row r="934" spans="2:2">
      <c r="B934" s="1"/>
    </row>
    <row r="935" spans="2:2">
      <c r="B935" s="1"/>
    </row>
    <row r="936" spans="2:2">
      <c r="B936" s="1"/>
    </row>
    <row r="937" spans="2:2">
      <c r="B937" s="1"/>
    </row>
    <row r="938" spans="2:2">
      <c r="B938" s="1"/>
    </row>
    <row r="939" spans="2:2">
      <c r="B939" s="1"/>
    </row>
    <row r="940" spans="2:2">
      <c r="B940" s="1"/>
    </row>
    <row r="941" spans="2:2">
      <c r="B941" s="1"/>
    </row>
    <row r="942" spans="2:2">
      <c r="B942" s="1"/>
    </row>
    <row r="943" spans="2:2">
      <c r="B943" s="1"/>
    </row>
    <row r="944" spans="2:2">
      <c r="B944" s="1"/>
    </row>
    <row r="945" spans="2:2">
      <c r="B945" s="1"/>
    </row>
    <row r="946" spans="2:2">
      <c r="B946" s="1"/>
    </row>
    <row r="947" spans="2:2">
      <c r="B947" s="1"/>
    </row>
    <row r="948" spans="2:2">
      <c r="B948" s="1"/>
    </row>
    <row r="949" spans="2:2">
      <c r="B949" s="1"/>
    </row>
    <row r="950" spans="2:2">
      <c r="B950" s="1"/>
    </row>
    <row r="951" spans="2:2">
      <c r="B951" s="1"/>
    </row>
    <row r="952" spans="2:2">
      <c r="B952" s="1"/>
    </row>
    <row r="953" spans="2:2">
      <c r="B953" s="1"/>
    </row>
    <row r="954" spans="2:2">
      <c r="B954" s="1"/>
    </row>
    <row r="955" spans="2:2">
      <c r="B955" s="1"/>
    </row>
    <row r="956" spans="2:2">
      <c r="B956" s="1"/>
    </row>
    <row r="957" spans="2:2">
      <c r="B957" s="1"/>
    </row>
    <row r="958" spans="2:2">
      <c r="B958" s="1"/>
    </row>
    <row r="959" spans="2:2">
      <c r="B959" s="1"/>
    </row>
    <row r="960" spans="2:2">
      <c r="B960" s="1"/>
    </row>
    <row r="961" spans="2:2">
      <c r="B961" s="1"/>
    </row>
    <row r="962" spans="2:2">
      <c r="B962" s="1"/>
    </row>
    <row r="963" spans="2:2">
      <c r="B963" s="1"/>
    </row>
    <row r="964" spans="2:2">
      <c r="B964" s="1"/>
    </row>
    <row r="965" spans="2:2">
      <c r="B965" s="1"/>
    </row>
    <row r="966" spans="2:2">
      <c r="B966" s="1"/>
    </row>
    <row r="967" spans="2:2">
      <c r="B967" s="1"/>
    </row>
    <row r="968" spans="2:2">
      <c r="B968" s="1"/>
    </row>
    <row r="969" spans="2:2">
      <c r="B969" s="1"/>
    </row>
    <row r="970" spans="2:2">
      <c r="B970" s="1"/>
    </row>
    <row r="971" spans="2:2">
      <c r="B971" s="1"/>
    </row>
    <row r="972" spans="2:2">
      <c r="B972" s="1"/>
    </row>
    <row r="973" spans="2:2">
      <c r="B973" s="1"/>
    </row>
    <row r="974" spans="2:2">
      <c r="B974" s="1"/>
    </row>
    <row r="975" spans="2:2">
      <c r="B975" s="1"/>
    </row>
    <row r="976" spans="2:2">
      <c r="B976" s="1"/>
    </row>
    <row r="977" spans="2:2">
      <c r="B977" s="1"/>
    </row>
    <row r="978" spans="2:2">
      <c r="B978" s="1"/>
    </row>
    <row r="979" spans="2:2">
      <c r="B979" s="1"/>
    </row>
    <row r="980" spans="2:2">
      <c r="B980" s="1"/>
    </row>
    <row r="981" spans="2:2">
      <c r="B981" s="1"/>
    </row>
    <row r="982" spans="2:2">
      <c r="B982" s="1"/>
    </row>
    <row r="983" spans="2:2">
      <c r="B983" s="1"/>
    </row>
    <row r="984" spans="2:2">
      <c r="B984" s="1"/>
    </row>
    <row r="985" spans="2:2">
      <c r="B985" s="1"/>
    </row>
    <row r="986" spans="2:2">
      <c r="B986" s="1"/>
    </row>
    <row r="987" spans="2:2">
      <c r="B987" s="1"/>
    </row>
    <row r="988" spans="2:2">
      <c r="B988" s="1"/>
    </row>
    <row r="989" spans="2:2">
      <c r="B989" s="1"/>
    </row>
    <row r="990" spans="2:2">
      <c r="B990" s="1"/>
    </row>
    <row r="991" spans="2:2">
      <c r="B991" s="1"/>
    </row>
    <row r="992" spans="2:2">
      <c r="B992" s="1"/>
    </row>
    <row r="993" spans="2:2">
      <c r="B993" s="1"/>
    </row>
    <row r="994" spans="2:2">
      <c r="B994" s="1"/>
    </row>
    <row r="995" spans="2:2">
      <c r="B995" s="1"/>
    </row>
    <row r="996" spans="2:2">
      <c r="B996" s="1"/>
    </row>
    <row r="997" spans="2:2">
      <c r="B997" s="1"/>
    </row>
    <row r="998" spans="2:2">
      <c r="B998" s="1"/>
    </row>
    <row r="999" spans="2:2">
      <c r="B999" s="1"/>
    </row>
    <row r="1000" spans="2:2">
      <c r="B1000" s="1"/>
    </row>
    <row r="1001" spans="2:2">
      <c r="B1001" s="1"/>
    </row>
    <row r="1002" spans="2:2">
      <c r="B1002" s="1"/>
    </row>
    <row r="1003" spans="2:2">
      <c r="B1003" s="1"/>
    </row>
    <row r="1004" spans="2:2">
      <c r="B1004" s="1"/>
    </row>
    <row r="1005" spans="2:2">
      <c r="B1005" s="1"/>
    </row>
    <row r="1006" spans="2:2">
      <c r="B1006" s="1"/>
    </row>
    <row r="1007" spans="2:2">
      <c r="B1007" s="1"/>
    </row>
    <row r="1008" spans="2:2">
      <c r="B1008" s="1"/>
    </row>
    <row r="1009" spans="2:2">
      <c r="B1009" s="1"/>
    </row>
    <row r="1010" spans="2:2">
      <c r="B1010" s="1"/>
    </row>
    <row r="1011" spans="2:2">
      <c r="B1011" s="1"/>
    </row>
    <row r="1012" spans="2:2">
      <c r="B1012" s="1"/>
    </row>
    <row r="1013" spans="2:2">
      <c r="B1013" s="1"/>
    </row>
    <row r="1014" spans="2:2">
      <c r="B1014" s="1"/>
    </row>
    <row r="1015" spans="2:2">
      <c r="B1015" s="1"/>
    </row>
    <row r="1016" spans="2:2">
      <c r="B1016" s="1"/>
    </row>
    <row r="1017" spans="2:2">
      <c r="B1017" s="1"/>
    </row>
    <row r="1018" spans="2:2">
      <c r="B1018" s="1"/>
    </row>
    <row r="1019" spans="2:2">
      <c r="B1019" s="1"/>
    </row>
    <row r="1020" spans="2:2">
      <c r="B1020" s="1"/>
    </row>
    <row r="1021" spans="2:2">
      <c r="B1021" s="1"/>
    </row>
    <row r="1022" spans="2:2">
      <c r="B1022" s="1"/>
    </row>
    <row r="1023" spans="2:2">
      <c r="B1023" s="1"/>
    </row>
    <row r="1024" spans="2:2">
      <c r="B1024" s="1"/>
    </row>
    <row r="1025" spans="2:2">
      <c r="B1025" s="1"/>
    </row>
    <row r="1026" spans="2:2">
      <c r="B1026" s="1"/>
    </row>
    <row r="1027" spans="2:2">
      <c r="B1027" s="1"/>
    </row>
    <row r="1028" spans="2:2">
      <c r="B1028" s="1"/>
    </row>
    <row r="1029" spans="2:2">
      <c r="B1029" s="1"/>
    </row>
    <row r="1030" spans="2:2">
      <c r="B1030" s="1"/>
    </row>
    <row r="1031" spans="2:2">
      <c r="B1031" s="1"/>
    </row>
    <row r="1032" spans="2:2">
      <c r="B1032" s="1"/>
    </row>
    <row r="1033" spans="2:2">
      <c r="B1033" s="1"/>
    </row>
    <row r="1034" spans="2:2">
      <c r="B1034" s="1"/>
    </row>
    <row r="1035" spans="2:2">
      <c r="B1035" s="1"/>
    </row>
    <row r="1036" spans="2:2">
      <c r="B1036" s="1"/>
    </row>
    <row r="1037" spans="2:2">
      <c r="B1037" s="1"/>
    </row>
    <row r="1038" spans="2:2">
      <c r="B1038" s="1"/>
    </row>
    <row r="1039" spans="2:2">
      <c r="B1039" s="1"/>
    </row>
    <row r="1040" spans="2:2">
      <c r="B1040" s="1"/>
    </row>
    <row r="1041" spans="2:2">
      <c r="B1041" s="1"/>
    </row>
    <row r="1042" spans="2:2">
      <c r="B1042" s="1"/>
    </row>
    <row r="1043" spans="2:2">
      <c r="B1043" s="1"/>
    </row>
    <row r="1044" spans="2:2">
      <c r="B1044" s="1"/>
    </row>
    <row r="1045" spans="2:2">
      <c r="B1045" s="1"/>
    </row>
    <row r="1046" spans="2:2">
      <c r="B1046" s="1"/>
    </row>
    <row r="1047" spans="2:2">
      <c r="B1047" s="1"/>
    </row>
    <row r="1048" spans="2:2">
      <c r="B1048" s="1"/>
    </row>
    <row r="1049" spans="2:2">
      <c r="B1049" s="1"/>
    </row>
    <row r="1050" spans="2:2">
      <c r="B1050" s="1"/>
    </row>
    <row r="1051" spans="2:2">
      <c r="B1051" s="1"/>
    </row>
    <row r="1052" spans="2:2">
      <c r="B1052" s="1"/>
    </row>
    <row r="1053" spans="2:2">
      <c r="B1053" s="1"/>
    </row>
    <row r="1054" spans="2:2">
      <c r="B1054" s="1"/>
    </row>
    <row r="1055" spans="2:2">
      <c r="B1055" s="1"/>
    </row>
    <row r="1056" spans="2:2">
      <c r="B1056" s="1"/>
    </row>
    <row r="1057" spans="2:2">
      <c r="B1057" s="1"/>
    </row>
    <row r="1058" spans="2:2">
      <c r="B1058" s="1"/>
    </row>
    <row r="1059" spans="2:2">
      <c r="B1059" s="1"/>
    </row>
    <row r="1060" spans="2:2">
      <c r="B1060" s="1"/>
    </row>
    <row r="1061" spans="2:2">
      <c r="B1061" s="1"/>
    </row>
    <row r="1062" spans="2:2">
      <c r="B1062" s="1"/>
    </row>
    <row r="1063" spans="2:2">
      <c r="B1063" s="1"/>
    </row>
    <row r="1064" spans="2:2">
      <c r="B1064" s="1"/>
    </row>
    <row r="1065" spans="2:2">
      <c r="B1065" s="1"/>
    </row>
    <row r="1066" spans="2:2">
      <c r="B1066" s="1"/>
    </row>
    <row r="1067" spans="2:2">
      <c r="B1067" s="1"/>
    </row>
    <row r="1068" spans="2:2">
      <c r="B1068" s="1"/>
    </row>
    <row r="1069" spans="2:2">
      <c r="B1069" s="1"/>
    </row>
    <row r="1070" spans="2:2">
      <c r="B1070" s="1"/>
    </row>
    <row r="1071" spans="2:2">
      <c r="B1071" s="1"/>
    </row>
    <row r="1072" spans="2:2">
      <c r="B1072" s="1"/>
    </row>
    <row r="1073" spans="2:2">
      <c r="B1073" s="1"/>
    </row>
    <row r="1074" spans="2:2">
      <c r="B1074" s="1"/>
    </row>
    <row r="1075" spans="2:2">
      <c r="B1075" s="1"/>
    </row>
    <row r="1076" spans="2:2">
      <c r="B1076" s="1"/>
    </row>
    <row r="1077" spans="2:2">
      <c r="B1077" s="1"/>
    </row>
    <row r="1078" spans="2:2">
      <c r="B1078" s="1"/>
    </row>
    <row r="1079" spans="2:2">
      <c r="B1079" s="1"/>
    </row>
    <row r="1080" spans="2:2">
      <c r="B1080" s="1"/>
    </row>
    <row r="1081" spans="2:2">
      <c r="B1081" s="1"/>
    </row>
    <row r="1082" spans="2:2">
      <c r="B1082" s="1"/>
    </row>
    <row r="1083" spans="2:2">
      <c r="B1083" s="1"/>
    </row>
    <row r="1084" spans="2:2">
      <c r="B1084" s="1"/>
    </row>
    <row r="1085" spans="2:2">
      <c r="B1085" s="1"/>
    </row>
    <row r="1086" spans="2:2">
      <c r="B1086" s="1"/>
    </row>
    <row r="1087" spans="2:2">
      <c r="B1087" s="1"/>
    </row>
    <row r="1088" spans="2:2">
      <c r="B1088" s="1"/>
    </row>
    <row r="1089" spans="2:2">
      <c r="B1089" s="1"/>
    </row>
    <row r="1090" spans="2:2">
      <c r="B1090" s="1"/>
    </row>
    <row r="1091" spans="2:2">
      <c r="B1091" s="1"/>
    </row>
    <row r="1092" spans="2:2">
      <c r="B1092" s="1"/>
    </row>
    <row r="1093" spans="2:2">
      <c r="B1093" s="1"/>
    </row>
    <row r="1094" spans="2:2">
      <c r="B1094" s="1"/>
    </row>
    <row r="1095" spans="2:2">
      <c r="B1095" s="1"/>
    </row>
    <row r="1096" spans="2:2">
      <c r="B1096" s="1"/>
    </row>
    <row r="1097" spans="2:2">
      <c r="B1097" s="1"/>
    </row>
    <row r="1098" spans="2:2">
      <c r="B1098" s="1"/>
    </row>
    <row r="1099" spans="2:2">
      <c r="B1099" s="1"/>
    </row>
    <row r="1100" spans="2:2">
      <c r="B1100" s="1"/>
    </row>
    <row r="1101" spans="2:2">
      <c r="B1101" s="1"/>
    </row>
    <row r="1102" spans="2:2">
      <c r="B1102" s="1"/>
    </row>
    <row r="1103" spans="2:2">
      <c r="B1103" s="1"/>
    </row>
    <row r="1104" spans="2:2">
      <c r="B1104" s="1"/>
    </row>
    <row r="1105" spans="2:2">
      <c r="B1105" s="1"/>
    </row>
    <row r="1106" spans="2:2">
      <c r="B1106" s="1"/>
    </row>
    <row r="1107" spans="2:2">
      <c r="B1107" s="1"/>
    </row>
    <row r="1108" spans="2:2">
      <c r="B1108" s="1"/>
    </row>
    <row r="1109" spans="2:2">
      <c r="B1109" s="1"/>
    </row>
    <row r="1110" spans="2:2">
      <c r="B1110" s="1"/>
    </row>
    <row r="1111" spans="2:2">
      <c r="B1111" s="1"/>
    </row>
    <row r="1112" spans="2:2">
      <c r="B1112" s="1"/>
    </row>
    <row r="1113" spans="2:2">
      <c r="B1113" s="1"/>
    </row>
    <row r="1114" spans="2:2">
      <c r="B1114" s="1"/>
    </row>
    <row r="1115" spans="2:2">
      <c r="B1115" s="1"/>
    </row>
    <row r="1116" spans="2:2">
      <c r="B1116" s="1"/>
    </row>
    <row r="1117" spans="2:2">
      <c r="B1117" s="1"/>
    </row>
    <row r="1118" spans="2:2">
      <c r="B1118" s="1"/>
    </row>
    <row r="1119" spans="2:2">
      <c r="B1119" s="1"/>
    </row>
    <row r="1120" spans="2:2">
      <c r="B1120" s="1"/>
    </row>
    <row r="1121" spans="2:2">
      <c r="B1121" s="1"/>
    </row>
    <row r="1122" spans="2:2">
      <c r="B1122" s="1"/>
    </row>
    <row r="1123" spans="2:2">
      <c r="B1123" s="1"/>
    </row>
    <row r="1124" spans="2:2">
      <c r="B1124" s="1"/>
    </row>
    <row r="1125" spans="2:2">
      <c r="B1125" s="1"/>
    </row>
    <row r="1126" spans="2:2">
      <c r="B1126" s="1"/>
    </row>
    <row r="1127" spans="2:2">
      <c r="B1127" s="1"/>
    </row>
    <row r="1128" spans="2:2">
      <c r="B1128" s="1"/>
    </row>
    <row r="1129" spans="2:2">
      <c r="B1129" s="1"/>
    </row>
    <row r="1130" spans="2:2">
      <c r="B1130" s="1"/>
    </row>
    <row r="1131" spans="2:2">
      <c r="B1131" s="1"/>
    </row>
    <row r="1132" spans="2:2">
      <c r="B1132" s="1"/>
    </row>
    <row r="1133" spans="2:2">
      <c r="B1133" s="1"/>
    </row>
    <row r="1134" spans="2:2">
      <c r="B1134" s="1"/>
    </row>
    <row r="1135" spans="2:2">
      <c r="B1135" s="1"/>
    </row>
    <row r="1136" spans="2:2">
      <c r="B1136" s="1"/>
    </row>
    <row r="1137" spans="2:2">
      <c r="B1137" s="1"/>
    </row>
    <row r="1138" spans="2:2">
      <c r="B1138" s="1"/>
    </row>
    <row r="1139" spans="2:2">
      <c r="B1139" s="1"/>
    </row>
    <row r="1140" spans="2:2">
      <c r="B1140" s="1"/>
    </row>
    <row r="1141" spans="2:2">
      <c r="B1141" s="1"/>
    </row>
    <row r="1142" spans="2:2">
      <c r="B1142" s="1"/>
    </row>
    <row r="1143" spans="2:2">
      <c r="B1143" s="1"/>
    </row>
    <row r="1144" spans="2:2">
      <c r="B1144" s="1"/>
    </row>
    <row r="1145" spans="2:2">
      <c r="B1145" s="1"/>
    </row>
    <row r="1146" spans="2:2">
      <c r="B1146" s="1"/>
    </row>
    <row r="1147" spans="2:2">
      <c r="B1147" s="1"/>
    </row>
    <row r="1148" spans="2:2">
      <c r="B1148" s="1"/>
    </row>
    <row r="1149" spans="2:2">
      <c r="B1149" s="1"/>
    </row>
    <row r="1150" spans="2:2">
      <c r="B1150" s="1"/>
    </row>
    <row r="1151" spans="2:2">
      <c r="B1151" s="1"/>
    </row>
    <row r="1152" spans="2:2">
      <c r="B1152" s="1"/>
    </row>
    <row r="1153" spans="2:2">
      <c r="B1153" s="1"/>
    </row>
    <row r="1154" spans="2:2">
      <c r="B1154" s="1"/>
    </row>
    <row r="1155" spans="2:2">
      <c r="B1155" s="1"/>
    </row>
    <row r="1156" spans="2:2">
      <c r="B1156" s="1"/>
    </row>
    <row r="1157" spans="2:2">
      <c r="B1157" s="1"/>
    </row>
    <row r="1158" spans="2:2">
      <c r="B1158" s="1"/>
    </row>
    <row r="1159" spans="2:2">
      <c r="B1159" s="1"/>
    </row>
    <row r="1160" spans="2:2">
      <c r="B1160" s="1"/>
    </row>
    <row r="1161" spans="2:2">
      <c r="B1161" s="1"/>
    </row>
    <row r="1162" spans="2:2">
      <c r="B1162" s="1"/>
    </row>
    <row r="1163" spans="2:2">
      <c r="B1163" s="1"/>
    </row>
    <row r="1164" spans="2:2">
      <c r="B1164" s="1"/>
    </row>
    <row r="1165" spans="2:2">
      <c r="B1165" s="1"/>
    </row>
    <row r="1166" spans="2:2">
      <c r="B1166" s="1"/>
    </row>
    <row r="1167" spans="2:2">
      <c r="B1167" s="1"/>
    </row>
    <row r="1168" spans="2:2">
      <c r="B1168" s="1"/>
    </row>
    <row r="1169" spans="2:2">
      <c r="B1169" s="1"/>
    </row>
    <row r="1170" spans="2:2">
      <c r="B1170" s="1"/>
    </row>
    <row r="1171" spans="2:2">
      <c r="B1171" s="1"/>
    </row>
    <row r="1172" spans="2:2">
      <c r="B1172" s="1"/>
    </row>
    <row r="1173" spans="2:2">
      <c r="B1173" s="1"/>
    </row>
    <row r="1174" spans="2:2">
      <c r="B1174" s="1"/>
    </row>
    <row r="1175" spans="2:2">
      <c r="B1175" s="1"/>
    </row>
    <row r="1176" spans="2:2">
      <c r="B1176" s="1"/>
    </row>
    <row r="1177" spans="2:2">
      <c r="B1177" s="1"/>
    </row>
    <row r="1178" spans="2:2">
      <c r="B1178" s="1"/>
    </row>
    <row r="1179" spans="2:2">
      <c r="B1179" s="1"/>
    </row>
    <row r="1180" spans="2:2">
      <c r="B1180" s="1"/>
    </row>
    <row r="1181" spans="2:2">
      <c r="B1181" s="1"/>
    </row>
    <row r="1182" spans="2:2">
      <c r="B1182" s="1"/>
    </row>
    <row r="1183" spans="2:2">
      <c r="B1183" s="1"/>
    </row>
    <row r="1184" spans="2:2">
      <c r="B1184" s="1"/>
    </row>
    <row r="1185" spans="2:2">
      <c r="B1185" s="1"/>
    </row>
    <row r="1186" spans="2:2">
      <c r="B1186" s="1"/>
    </row>
    <row r="1187" spans="2:2">
      <c r="B1187" s="1"/>
    </row>
    <row r="1188" spans="2:2">
      <c r="B1188" s="1"/>
    </row>
    <row r="1189" spans="2:2">
      <c r="B1189" s="1"/>
    </row>
    <row r="1190" spans="2:2">
      <c r="B1190" s="1"/>
    </row>
    <row r="1191" spans="2:2">
      <c r="B1191" s="1"/>
    </row>
    <row r="1192" spans="2:2">
      <c r="B1192" s="1"/>
    </row>
    <row r="1193" spans="2:2">
      <c r="B1193" s="1"/>
    </row>
    <row r="1194" spans="2:2">
      <c r="B1194" s="1"/>
    </row>
    <row r="1195" spans="2:2">
      <c r="B1195" s="1"/>
    </row>
    <row r="1196" spans="2:2">
      <c r="B1196" s="1"/>
    </row>
    <row r="1197" spans="2:2">
      <c r="B1197" s="1"/>
    </row>
    <row r="1198" spans="2:2">
      <c r="B1198" s="1"/>
    </row>
    <row r="1199" spans="2:2">
      <c r="B1199" s="1"/>
    </row>
    <row r="1200" spans="2:2">
      <c r="B1200" s="1"/>
    </row>
    <row r="1201" spans="2:2">
      <c r="B1201" s="1"/>
    </row>
    <row r="1202" spans="2:2">
      <c r="B1202" s="1"/>
    </row>
    <row r="1203" spans="2:2">
      <c r="B1203" s="1"/>
    </row>
    <row r="1204" spans="2:2">
      <c r="B1204" s="1"/>
    </row>
    <row r="1205" spans="2:2">
      <c r="B1205" s="1"/>
    </row>
    <row r="1206" spans="2:2">
      <c r="B1206" s="1"/>
    </row>
    <row r="1207" spans="2:2">
      <c r="B1207" s="1"/>
    </row>
    <row r="1208" spans="2:2">
      <c r="B1208" s="1"/>
    </row>
    <row r="1209" spans="2:2">
      <c r="B1209" s="1"/>
    </row>
    <row r="1210" spans="2:2">
      <c r="B1210" s="1"/>
    </row>
    <row r="1211" spans="2:2">
      <c r="B1211" s="1"/>
    </row>
    <row r="1212" spans="2:2">
      <c r="B1212" s="1"/>
    </row>
    <row r="1213" spans="2:2">
      <c r="B1213" s="1"/>
    </row>
    <row r="1214" spans="2:2">
      <c r="B1214" s="1"/>
    </row>
    <row r="1215" spans="2:2">
      <c r="B1215" s="1"/>
    </row>
    <row r="1216" spans="2:2">
      <c r="B1216" s="1"/>
    </row>
    <row r="1217" spans="2:2">
      <c r="B1217" s="1"/>
    </row>
    <row r="1218" spans="2:2">
      <c r="B1218" s="1"/>
    </row>
    <row r="1219" spans="2:2">
      <c r="B1219" s="1"/>
    </row>
    <row r="1220" spans="2:2">
      <c r="B1220" s="1"/>
    </row>
    <row r="1221" spans="2:2">
      <c r="B1221" s="1"/>
    </row>
    <row r="1222" spans="2:2">
      <c r="B1222" s="1"/>
    </row>
    <row r="1223" spans="2:2">
      <c r="B1223" s="1"/>
    </row>
    <row r="1224" spans="2:2">
      <c r="B1224" s="1"/>
    </row>
    <row r="1225" spans="2:2">
      <c r="B1225" s="1"/>
    </row>
    <row r="1226" spans="2:2">
      <c r="B1226" s="1"/>
    </row>
    <row r="1227" spans="2:2">
      <c r="B1227" s="1"/>
    </row>
    <row r="1228" spans="2:2">
      <c r="B1228" s="1"/>
    </row>
    <row r="1229" spans="2:2">
      <c r="B1229" s="1"/>
    </row>
    <row r="1230" spans="2:2">
      <c r="B1230" s="1"/>
    </row>
    <row r="1231" spans="2:2">
      <c r="B1231" s="1"/>
    </row>
    <row r="1232" spans="2:2">
      <c r="B1232" s="1"/>
    </row>
    <row r="1233" spans="2:2">
      <c r="B1233" s="1"/>
    </row>
    <row r="1234" spans="2:2">
      <c r="B1234" s="1"/>
    </row>
    <row r="1235" spans="2:2">
      <c r="B1235" s="1"/>
    </row>
    <row r="1236" spans="2:2">
      <c r="B1236" s="1"/>
    </row>
    <row r="1237" spans="2:2">
      <c r="B1237" s="1"/>
    </row>
    <row r="1238" spans="2:2">
      <c r="B1238" s="1"/>
    </row>
    <row r="1239" spans="2:2">
      <c r="B1239" s="1"/>
    </row>
    <row r="1240" spans="2:2">
      <c r="B1240" s="1"/>
    </row>
    <row r="1241" spans="2:2">
      <c r="B1241" s="1"/>
    </row>
    <row r="1242" spans="2:2">
      <c r="B1242" s="1"/>
    </row>
    <row r="1243" spans="2:2">
      <c r="B1243" s="1"/>
    </row>
    <row r="1244" spans="2:2">
      <c r="B1244" s="1"/>
    </row>
    <row r="1245" spans="2:2">
      <c r="B1245" s="1"/>
    </row>
    <row r="1246" spans="2:2">
      <c r="B1246" s="1"/>
    </row>
    <row r="1247" spans="2:2">
      <c r="B1247" s="1"/>
    </row>
    <row r="1248" spans="2:2">
      <c r="B1248" s="1"/>
    </row>
    <row r="1249" spans="2:2">
      <c r="B1249" s="1"/>
    </row>
    <row r="1250" spans="2:2">
      <c r="B1250" s="1"/>
    </row>
    <row r="1251" spans="2:2">
      <c r="B1251" s="1"/>
    </row>
    <row r="1252" spans="2:2">
      <c r="B1252" s="1"/>
    </row>
    <row r="1253" spans="2:2">
      <c r="B1253" s="1"/>
    </row>
    <row r="1254" spans="2:2">
      <c r="B1254" s="1"/>
    </row>
    <row r="1255" spans="2:2">
      <c r="B1255" s="1"/>
    </row>
    <row r="1256" spans="2:2">
      <c r="B1256" s="1"/>
    </row>
    <row r="1257" spans="2:2">
      <c r="B1257" s="1"/>
    </row>
    <row r="1258" spans="2:2">
      <c r="B1258" s="1"/>
    </row>
    <row r="1259" spans="2:2">
      <c r="B1259" s="1"/>
    </row>
    <row r="1260" spans="2:2">
      <c r="B1260" s="1"/>
    </row>
    <row r="1261" spans="2:2">
      <c r="B1261" s="1"/>
    </row>
    <row r="1262" spans="2:2">
      <c r="B1262" s="1"/>
    </row>
    <row r="1263" spans="2:2">
      <c r="B1263" s="1"/>
    </row>
    <row r="1264" spans="2:2">
      <c r="B1264" s="1"/>
    </row>
    <row r="1265" spans="2:2">
      <c r="B1265" s="1"/>
    </row>
    <row r="1266" spans="2:2">
      <c r="B1266" s="1"/>
    </row>
    <row r="1267" spans="2:2">
      <c r="B1267" s="1"/>
    </row>
    <row r="1268" spans="2:2">
      <c r="B1268" s="1"/>
    </row>
    <row r="1269" spans="2:2">
      <c r="B1269" s="1"/>
    </row>
    <row r="1270" spans="2:2">
      <c r="B1270" s="1"/>
    </row>
    <row r="1271" spans="2:2">
      <c r="B1271" s="1"/>
    </row>
    <row r="1272" spans="2:2">
      <c r="B1272" s="1"/>
    </row>
    <row r="1273" spans="2:2">
      <c r="B1273" s="1"/>
    </row>
    <row r="1274" spans="2:2">
      <c r="B1274" s="1"/>
    </row>
    <row r="1275" spans="2:2">
      <c r="B1275" s="1"/>
    </row>
    <row r="1276" spans="2:2">
      <c r="B1276" s="1"/>
    </row>
    <row r="1277" spans="2:2">
      <c r="B1277" s="1"/>
    </row>
    <row r="1278" spans="2:2">
      <c r="B1278" s="1"/>
    </row>
    <row r="1279" spans="2:2">
      <c r="B1279" s="1"/>
    </row>
    <row r="1280" spans="2:2">
      <c r="B1280" s="1"/>
    </row>
    <row r="1281" spans="2:2">
      <c r="B1281" s="1"/>
    </row>
    <row r="1282" spans="2:2">
      <c r="B1282" s="1"/>
    </row>
    <row r="1283" spans="2:2">
      <c r="B1283" s="1"/>
    </row>
    <row r="1284" spans="2:2">
      <c r="B1284" s="1"/>
    </row>
    <row r="1285" spans="2:2">
      <c r="B1285" s="1"/>
    </row>
    <row r="1286" spans="2:2">
      <c r="B1286" s="1"/>
    </row>
    <row r="1287" spans="2:2">
      <c r="B1287" s="1"/>
    </row>
    <row r="1288" spans="2:2">
      <c r="B1288" s="1"/>
    </row>
    <row r="1289" spans="2:2">
      <c r="B1289" s="1"/>
    </row>
    <row r="1290" spans="2:2">
      <c r="B1290" s="1"/>
    </row>
    <row r="1291" spans="2:2">
      <c r="B1291" s="1"/>
    </row>
    <row r="1292" spans="2:2">
      <c r="B1292" s="1"/>
    </row>
    <row r="1293" spans="2:2">
      <c r="B1293" s="1"/>
    </row>
    <row r="1294" spans="2:2">
      <c r="B1294" s="1"/>
    </row>
    <row r="1295" spans="2:2">
      <c r="B1295" s="1"/>
    </row>
    <row r="1296" spans="2:2">
      <c r="B1296" s="1"/>
    </row>
    <row r="1297" spans="2:2">
      <c r="B1297" s="1"/>
    </row>
    <row r="1298" spans="2:2">
      <c r="B1298" s="1"/>
    </row>
    <row r="1299" spans="2:2">
      <c r="B1299" s="1"/>
    </row>
    <row r="1300" spans="2:2">
      <c r="B1300" s="1"/>
    </row>
    <row r="1301" spans="2:2">
      <c r="B1301" s="1"/>
    </row>
    <row r="1302" spans="2:2">
      <c r="B1302" s="1"/>
    </row>
    <row r="1303" spans="2:2">
      <c r="B1303" s="1"/>
    </row>
    <row r="1304" spans="2:2">
      <c r="B1304" s="1"/>
    </row>
    <row r="1305" spans="2:2">
      <c r="B1305" s="1"/>
    </row>
    <row r="1306" spans="2:2">
      <c r="B1306" s="1"/>
    </row>
    <row r="1307" spans="2:2">
      <c r="B1307" s="1"/>
    </row>
    <row r="1308" spans="2:2">
      <c r="B1308" s="1"/>
    </row>
    <row r="1309" spans="2:2">
      <c r="B1309" s="1"/>
    </row>
    <row r="1310" spans="2:2">
      <c r="B1310" s="1"/>
    </row>
    <row r="1311" spans="2:2">
      <c r="B1311" s="1"/>
    </row>
    <row r="1312" spans="2:2">
      <c r="B1312" s="1"/>
    </row>
    <row r="1313" spans="2:2">
      <c r="B1313" s="1"/>
    </row>
    <row r="1314" spans="2:2">
      <c r="B1314" s="1"/>
    </row>
    <row r="1315" spans="2:2">
      <c r="B1315" s="1"/>
    </row>
    <row r="1316" spans="2:2">
      <c r="B1316" s="1"/>
    </row>
    <row r="1317" spans="2:2">
      <c r="B1317" s="1"/>
    </row>
    <row r="1318" spans="2:2">
      <c r="B1318" s="1"/>
    </row>
    <row r="1319" spans="2:2">
      <c r="B1319" s="1"/>
    </row>
    <row r="1320" spans="2:2">
      <c r="B1320" s="1"/>
    </row>
    <row r="1321" spans="2:2">
      <c r="B1321" s="1"/>
    </row>
    <row r="1322" spans="2:2">
      <c r="B1322" s="1"/>
    </row>
    <row r="1323" spans="2:2">
      <c r="B1323" s="1"/>
    </row>
    <row r="1324" spans="2:2">
      <c r="B1324" s="1"/>
    </row>
    <row r="1325" spans="2:2">
      <c r="B1325" s="1"/>
    </row>
    <row r="1326" spans="2:2">
      <c r="B1326" s="1"/>
    </row>
    <row r="1327" spans="2:2">
      <c r="B1327" s="1"/>
    </row>
    <row r="1328" spans="2:2">
      <c r="B1328" s="1"/>
    </row>
    <row r="1329" spans="2:2">
      <c r="B1329" s="1"/>
    </row>
    <row r="1330" spans="2:2">
      <c r="B1330" s="1"/>
    </row>
    <row r="1331" spans="2:2">
      <c r="B1331" s="1"/>
    </row>
    <row r="1332" spans="2:2">
      <c r="B1332" s="1"/>
    </row>
    <row r="1333" spans="2:2">
      <c r="B1333" s="1"/>
    </row>
    <row r="1334" spans="2:2">
      <c r="B1334" s="1"/>
    </row>
    <row r="1335" spans="2:2">
      <c r="B1335" s="1"/>
    </row>
    <row r="1336" spans="2:2">
      <c r="B1336" s="1"/>
    </row>
    <row r="1337" spans="2:2">
      <c r="B1337" s="1"/>
    </row>
    <row r="1338" spans="2:2">
      <c r="B1338" s="1"/>
    </row>
    <row r="1339" spans="2:2">
      <c r="B1339" s="1"/>
    </row>
    <row r="1340" spans="2:2">
      <c r="B1340" s="1"/>
    </row>
    <row r="1341" spans="2:2">
      <c r="B1341" s="1"/>
    </row>
    <row r="1342" spans="2:2">
      <c r="B1342" s="1"/>
    </row>
    <row r="1343" spans="2:2">
      <c r="B1343" s="1"/>
    </row>
    <row r="1344" spans="2:2">
      <c r="B1344" s="1"/>
    </row>
    <row r="1345" spans="2:2">
      <c r="B1345" s="1"/>
    </row>
    <row r="1346" spans="2:2">
      <c r="B1346" s="1"/>
    </row>
    <row r="1347" spans="2:2">
      <c r="B1347" s="1"/>
    </row>
    <row r="1348" spans="2:2">
      <c r="B1348" s="1"/>
    </row>
    <row r="1349" spans="2:2">
      <c r="B1349" s="1"/>
    </row>
    <row r="1350" spans="2:2">
      <c r="B1350" s="1"/>
    </row>
    <row r="1351" spans="2:2">
      <c r="B1351" s="1"/>
    </row>
    <row r="1352" spans="2:2">
      <c r="B1352" s="1"/>
    </row>
    <row r="1353" spans="2:2">
      <c r="B1353" s="1"/>
    </row>
    <row r="1354" spans="2:2">
      <c r="B1354" s="1"/>
    </row>
    <row r="1355" spans="2:2">
      <c r="B1355" s="1"/>
    </row>
    <row r="1356" spans="2:2">
      <c r="B1356" s="1"/>
    </row>
    <row r="1357" spans="2:2">
      <c r="B1357" s="1"/>
    </row>
    <row r="1358" spans="2:2">
      <c r="B1358" s="1"/>
    </row>
    <row r="1359" spans="2:2">
      <c r="B1359" s="1"/>
    </row>
    <row r="1360" spans="2:2">
      <c r="B1360" s="1"/>
    </row>
    <row r="1361" spans="2:2">
      <c r="B1361" s="1"/>
    </row>
    <row r="1362" spans="2:2">
      <c r="B1362" s="1"/>
    </row>
    <row r="1363" spans="2:2">
      <c r="B1363" s="1"/>
    </row>
    <row r="1364" spans="2:2">
      <c r="B1364" s="1"/>
    </row>
    <row r="1365" spans="2:2">
      <c r="B1365" s="1"/>
    </row>
    <row r="1366" spans="2:2">
      <c r="B1366" s="1"/>
    </row>
    <row r="1367" spans="2:2">
      <c r="B1367" s="1"/>
    </row>
    <row r="1368" spans="2:2">
      <c r="B1368" s="1"/>
    </row>
    <row r="1369" spans="2:2">
      <c r="B1369" s="1"/>
    </row>
    <row r="1370" spans="2:2">
      <c r="B1370" s="1"/>
    </row>
    <row r="1371" spans="2:2">
      <c r="B1371" s="1"/>
    </row>
    <row r="1372" spans="2:2">
      <c r="B1372" s="1"/>
    </row>
    <row r="1373" spans="2:2">
      <c r="B1373" s="1"/>
    </row>
    <row r="1374" spans="2:2">
      <c r="B1374" s="1"/>
    </row>
    <row r="1375" spans="2:2">
      <c r="B1375" s="1"/>
    </row>
    <row r="1376" spans="2:2">
      <c r="B1376" s="1"/>
    </row>
    <row r="1377" spans="2:2">
      <c r="B1377" s="1"/>
    </row>
    <row r="1378" spans="2:2">
      <c r="B1378" s="1"/>
    </row>
    <row r="1379" spans="2:2">
      <c r="B1379" s="1"/>
    </row>
    <row r="1380" spans="2:2">
      <c r="B1380" s="1"/>
    </row>
    <row r="1381" spans="2:2">
      <c r="B1381" s="1"/>
    </row>
    <row r="1382" spans="2:2">
      <c r="B1382" s="1"/>
    </row>
    <row r="1383" spans="2:2">
      <c r="B1383" s="1"/>
    </row>
    <row r="1384" spans="2:2">
      <c r="B1384" s="1"/>
    </row>
    <row r="1385" spans="2:2">
      <c r="B1385" s="1"/>
    </row>
    <row r="1386" spans="2:2">
      <c r="B1386" s="1"/>
    </row>
    <row r="1387" spans="2:2">
      <c r="B1387" s="1"/>
    </row>
    <row r="1388" spans="2:2">
      <c r="B1388" s="1"/>
    </row>
    <row r="1389" spans="2:2">
      <c r="B1389" s="1"/>
    </row>
    <row r="1390" spans="2:2">
      <c r="B1390" s="1"/>
    </row>
    <row r="1391" spans="2:2">
      <c r="B1391" s="1"/>
    </row>
    <row r="1392" spans="2:2">
      <c r="B1392" s="1"/>
    </row>
    <row r="1393" spans="2:2">
      <c r="B1393" s="1"/>
    </row>
    <row r="1394" spans="2:2">
      <c r="B1394" s="1"/>
    </row>
    <row r="1395" spans="2:2">
      <c r="B1395" s="1"/>
    </row>
    <row r="1396" spans="2:2">
      <c r="B1396" s="1"/>
    </row>
    <row r="1397" spans="2:2">
      <c r="B1397" s="1"/>
    </row>
    <row r="1398" spans="2:2">
      <c r="B1398" s="1"/>
    </row>
    <row r="1399" spans="2:2">
      <c r="B1399" s="1"/>
    </row>
    <row r="1400" spans="2:2">
      <c r="B1400" s="1"/>
    </row>
    <row r="1401" spans="2:2">
      <c r="B1401" s="1"/>
    </row>
    <row r="1402" spans="2:2">
      <c r="B1402" s="1"/>
    </row>
    <row r="1403" spans="2:2">
      <c r="B1403" s="1"/>
    </row>
    <row r="1404" spans="2:2">
      <c r="B1404" s="1"/>
    </row>
    <row r="1405" spans="2:2">
      <c r="B1405" s="1"/>
    </row>
    <row r="1406" spans="2:2">
      <c r="B1406" s="1"/>
    </row>
    <row r="1407" spans="2:2">
      <c r="B1407" s="1"/>
    </row>
    <row r="1408" spans="2:2">
      <c r="B1408" s="1"/>
    </row>
    <row r="1409" spans="2:2">
      <c r="B1409" s="1"/>
    </row>
    <row r="1410" spans="2:2">
      <c r="B1410" s="1"/>
    </row>
    <row r="1411" spans="2:2">
      <c r="B1411" s="1"/>
    </row>
    <row r="1412" spans="2:2">
      <c r="B1412" s="1"/>
    </row>
    <row r="1413" spans="2:2">
      <c r="B1413" s="1"/>
    </row>
    <row r="1414" spans="2:2">
      <c r="B1414" s="1"/>
    </row>
    <row r="1415" spans="2:2">
      <c r="B1415" s="1"/>
    </row>
    <row r="1416" spans="2:2">
      <c r="B1416" s="1"/>
    </row>
    <row r="1417" spans="2:2">
      <c r="B1417" s="1"/>
    </row>
    <row r="1418" spans="2:2">
      <c r="B1418" s="1"/>
    </row>
    <row r="1419" spans="2:2">
      <c r="B1419" s="1"/>
    </row>
    <row r="1420" spans="2:2">
      <c r="B1420" s="1"/>
    </row>
    <row r="1421" spans="2:2">
      <c r="B1421" s="1"/>
    </row>
    <row r="1422" spans="2:2">
      <c r="B1422" s="1"/>
    </row>
    <row r="1423" spans="2:2">
      <c r="B1423" s="1"/>
    </row>
    <row r="1424" spans="2:2">
      <c r="B1424" s="1"/>
    </row>
    <row r="1425" spans="2:2">
      <c r="B1425" s="1"/>
    </row>
    <row r="1426" spans="2:2">
      <c r="B1426" s="1"/>
    </row>
    <row r="1427" spans="2:2">
      <c r="B1427" s="1"/>
    </row>
    <row r="1428" spans="2:2">
      <c r="B1428" s="1"/>
    </row>
    <row r="1429" spans="2:2">
      <c r="B1429" s="1"/>
    </row>
    <row r="1430" spans="2:2">
      <c r="B1430" s="1"/>
    </row>
    <row r="1431" spans="2:2">
      <c r="B1431" s="1"/>
    </row>
    <row r="1432" spans="2:2">
      <c r="B1432" s="1"/>
    </row>
    <row r="1433" spans="2:2">
      <c r="B1433" s="1"/>
    </row>
    <row r="1434" spans="2:2">
      <c r="B1434" s="1"/>
    </row>
    <row r="1435" spans="2:2">
      <c r="B1435" s="1"/>
    </row>
    <row r="1436" spans="2:2">
      <c r="B1436" s="1"/>
    </row>
    <row r="1437" spans="2:2">
      <c r="B1437" s="1"/>
    </row>
    <row r="1438" spans="2:2">
      <c r="B1438" s="1"/>
    </row>
    <row r="1439" spans="2:2">
      <c r="B1439" s="1"/>
    </row>
    <row r="1440" spans="2:2">
      <c r="B1440" s="1"/>
    </row>
    <row r="1441" spans="2:2">
      <c r="B1441" s="1"/>
    </row>
    <row r="1442" spans="2:2">
      <c r="B1442" s="1"/>
    </row>
    <row r="1443" spans="2:2">
      <c r="B1443" s="1"/>
    </row>
    <row r="1444" spans="2:2">
      <c r="B1444" s="1"/>
    </row>
    <row r="1445" spans="2:2">
      <c r="B1445" s="1"/>
    </row>
    <row r="1446" spans="2:2">
      <c r="B1446" s="1"/>
    </row>
    <row r="1447" spans="2:2">
      <c r="B1447" s="1"/>
    </row>
    <row r="1448" spans="2:2">
      <c r="B1448" s="1"/>
    </row>
    <row r="1449" spans="2:2">
      <c r="B1449" s="1"/>
    </row>
    <row r="1450" spans="2:2">
      <c r="B1450" s="1"/>
    </row>
    <row r="1451" spans="2:2">
      <c r="B1451" s="1"/>
    </row>
    <row r="1452" spans="2:2">
      <c r="B1452" s="1"/>
    </row>
    <row r="1453" spans="2:2">
      <c r="B1453" s="1"/>
    </row>
    <row r="1454" spans="2:2">
      <c r="B1454" s="1"/>
    </row>
    <row r="1455" spans="2:2">
      <c r="B1455" s="1"/>
    </row>
    <row r="1456" spans="2:2">
      <c r="B1456" s="1"/>
    </row>
    <row r="1457" spans="2:2">
      <c r="B1457" s="1"/>
    </row>
    <row r="1458" spans="2:2">
      <c r="B1458" s="1"/>
    </row>
    <row r="1459" spans="2:2">
      <c r="B1459" s="1"/>
    </row>
    <row r="1460" spans="2:2">
      <c r="B1460" s="1"/>
    </row>
    <row r="1461" spans="2:2">
      <c r="B1461" s="1"/>
    </row>
    <row r="1462" spans="2:2">
      <c r="B1462" s="1"/>
    </row>
    <row r="1463" spans="2:2">
      <c r="B1463" s="1"/>
    </row>
    <row r="1464" spans="2:2">
      <c r="B1464" s="1"/>
    </row>
    <row r="1465" spans="2:2">
      <c r="B1465" s="1"/>
    </row>
    <row r="1466" spans="2:2">
      <c r="B1466" s="1"/>
    </row>
    <row r="1467" spans="2:2">
      <c r="B1467" s="1"/>
    </row>
    <row r="1468" spans="2:2">
      <c r="B1468" s="1"/>
    </row>
    <row r="1469" spans="2:2">
      <c r="B1469" s="1"/>
    </row>
    <row r="1470" spans="2:2">
      <c r="B1470" s="1"/>
    </row>
    <row r="1471" spans="2:2">
      <c r="B1471" s="1"/>
    </row>
    <row r="1472" spans="2:2">
      <c r="B1472" s="1"/>
    </row>
    <row r="1473" spans="2:2">
      <c r="B1473" s="1"/>
    </row>
    <row r="1474" spans="2:2">
      <c r="B1474" s="1"/>
    </row>
    <row r="1475" spans="2:2">
      <c r="B1475" s="1"/>
    </row>
    <row r="1476" spans="2:2">
      <c r="B1476" s="1"/>
    </row>
    <row r="1477" spans="2:2">
      <c r="B1477" s="1"/>
    </row>
    <row r="1478" spans="2:2">
      <c r="B1478" s="1"/>
    </row>
    <row r="1479" spans="2:2">
      <c r="B1479" s="1"/>
    </row>
    <row r="1480" spans="2:2">
      <c r="B1480" s="1"/>
    </row>
    <row r="1481" spans="2:2">
      <c r="B1481" s="1"/>
    </row>
    <row r="1482" spans="2:2">
      <c r="B1482" s="1"/>
    </row>
    <row r="1483" spans="2:2">
      <c r="B1483" s="1"/>
    </row>
    <row r="1484" spans="2:2">
      <c r="B1484" s="1"/>
    </row>
    <row r="1485" spans="2:2">
      <c r="B1485" s="1"/>
    </row>
    <row r="1486" spans="2:2">
      <c r="B1486" s="1"/>
    </row>
    <row r="1487" spans="2:2">
      <c r="B1487" s="1"/>
    </row>
    <row r="1488" spans="2:2">
      <c r="B1488" s="1"/>
    </row>
    <row r="1489" spans="2:2">
      <c r="B1489" s="1"/>
    </row>
    <row r="1490" spans="2:2">
      <c r="B1490" s="1"/>
    </row>
    <row r="1491" spans="2:2">
      <c r="B1491" s="1"/>
    </row>
    <row r="1492" spans="2:2">
      <c r="B1492" s="1"/>
    </row>
    <row r="1493" spans="2:2">
      <c r="B1493" s="1"/>
    </row>
    <row r="1494" spans="2:2">
      <c r="B1494" s="1"/>
    </row>
    <row r="1495" spans="2:2">
      <c r="B1495" s="1"/>
    </row>
    <row r="1496" spans="2:2">
      <c r="B1496" s="1"/>
    </row>
    <row r="1497" spans="2:2">
      <c r="B1497" s="1"/>
    </row>
    <row r="1498" spans="2:2">
      <c r="B1498" s="1"/>
    </row>
    <row r="1499" spans="2:2">
      <c r="B1499" s="1"/>
    </row>
    <row r="1500" spans="2:2">
      <c r="B1500" s="1"/>
    </row>
    <row r="1501" spans="2:2">
      <c r="B1501" s="1"/>
    </row>
    <row r="1502" spans="2:2">
      <c r="B1502" s="1"/>
    </row>
    <row r="1503" spans="2:2">
      <c r="B1503" s="1"/>
    </row>
    <row r="1504" spans="2:2">
      <c r="B1504" s="1"/>
    </row>
    <row r="1505" spans="2:2">
      <c r="B1505" s="1"/>
    </row>
    <row r="1506" spans="2:2">
      <c r="B1506" s="1"/>
    </row>
    <row r="1507" spans="2:2">
      <c r="B1507" s="1"/>
    </row>
    <row r="1508" spans="2:2">
      <c r="B1508" s="1"/>
    </row>
    <row r="1509" spans="2:2">
      <c r="B1509" s="1"/>
    </row>
    <row r="1510" spans="2:2">
      <c r="B1510" s="1"/>
    </row>
    <row r="1511" spans="2:2">
      <c r="B1511" s="1"/>
    </row>
    <row r="1512" spans="2:2">
      <c r="B1512" s="1"/>
    </row>
    <row r="1513" spans="2:2">
      <c r="B1513" s="1"/>
    </row>
    <row r="1514" spans="2:2">
      <c r="B1514" s="1"/>
    </row>
    <row r="1515" spans="2:2">
      <c r="B1515" s="1"/>
    </row>
    <row r="1516" spans="2:2">
      <c r="B1516" s="1"/>
    </row>
    <row r="1517" spans="2:2">
      <c r="B1517" s="1"/>
    </row>
    <row r="1518" spans="2:2">
      <c r="B1518" s="1"/>
    </row>
    <row r="1519" spans="2:2">
      <c r="B1519" s="1"/>
    </row>
    <row r="1520" spans="2:2">
      <c r="B1520" s="1"/>
    </row>
    <row r="1521" spans="2:2">
      <c r="B1521" s="1"/>
    </row>
    <row r="1522" spans="2:2">
      <c r="B1522" s="1"/>
    </row>
    <row r="1523" spans="2:2">
      <c r="B1523" s="1"/>
    </row>
    <row r="1524" spans="2:2">
      <c r="B1524" s="1"/>
    </row>
    <row r="1525" spans="2:2">
      <c r="B1525" s="1"/>
    </row>
    <row r="1526" spans="2:2">
      <c r="B1526" s="1"/>
    </row>
    <row r="1527" spans="2:2">
      <c r="B1527" s="1"/>
    </row>
    <row r="1528" spans="2:2">
      <c r="B1528" s="1"/>
    </row>
    <row r="1529" spans="2:2">
      <c r="B1529" s="1"/>
    </row>
    <row r="1530" spans="2:2">
      <c r="B1530" s="1"/>
    </row>
    <row r="1531" spans="2:2">
      <c r="B1531" s="1"/>
    </row>
    <row r="1532" spans="2:2">
      <c r="B1532" s="1"/>
    </row>
    <row r="1533" spans="2:2">
      <c r="B1533" s="1"/>
    </row>
    <row r="1534" spans="2:2">
      <c r="B1534" s="1"/>
    </row>
    <row r="1535" spans="2:2">
      <c r="B1535" s="1"/>
    </row>
    <row r="1536" spans="2:2">
      <c r="B1536" s="1"/>
    </row>
    <row r="1537" spans="2:2">
      <c r="B1537" s="1"/>
    </row>
    <row r="1538" spans="2:2">
      <c r="B1538" s="1"/>
    </row>
    <row r="1539" spans="2:2">
      <c r="B1539" s="1"/>
    </row>
    <row r="1540" spans="2:2">
      <c r="B1540" s="1"/>
    </row>
    <row r="1541" spans="2:2">
      <c r="B1541" s="1"/>
    </row>
    <row r="1542" spans="2:2">
      <c r="B1542" s="1"/>
    </row>
    <row r="1543" spans="2:2">
      <c r="B1543" s="1"/>
    </row>
    <row r="1544" spans="2:2">
      <c r="B1544" s="1"/>
    </row>
    <row r="1545" spans="2:2">
      <c r="B1545" s="1"/>
    </row>
    <row r="1546" spans="2:2">
      <c r="B1546" s="1"/>
    </row>
    <row r="1547" spans="2:2">
      <c r="B1547" s="1"/>
    </row>
    <row r="1548" spans="2:2">
      <c r="B1548" s="1"/>
    </row>
    <row r="1549" spans="2:2">
      <c r="B1549" s="1"/>
    </row>
    <row r="1550" spans="2:2">
      <c r="B1550" s="1"/>
    </row>
    <row r="1551" spans="2:2">
      <c r="B1551" s="1"/>
    </row>
    <row r="1552" spans="2:2">
      <c r="B1552" s="1"/>
    </row>
    <row r="1553" spans="2:2">
      <c r="B1553" s="1"/>
    </row>
    <row r="1554" spans="2:2">
      <c r="B1554" s="1"/>
    </row>
    <row r="1555" spans="2:2">
      <c r="B1555" s="1"/>
    </row>
    <row r="1556" spans="2:2">
      <c r="B1556" s="1"/>
    </row>
    <row r="1557" spans="2:2">
      <c r="B1557" s="1"/>
    </row>
    <row r="1558" spans="2:2">
      <c r="B1558" s="1"/>
    </row>
    <row r="1559" spans="2:2">
      <c r="B1559" s="1"/>
    </row>
    <row r="1560" spans="2:2">
      <c r="B1560" s="1"/>
    </row>
    <row r="1561" spans="2:2">
      <c r="B1561" s="1"/>
    </row>
    <row r="1562" spans="2:2">
      <c r="B1562" s="1"/>
    </row>
    <row r="1563" spans="2:2">
      <c r="B1563" s="1"/>
    </row>
    <row r="1564" spans="2:2">
      <c r="B1564" s="1"/>
    </row>
    <row r="1565" spans="2:2">
      <c r="B1565" s="1"/>
    </row>
    <row r="1566" spans="2:2">
      <c r="B1566" s="1"/>
    </row>
    <row r="1567" spans="2:2">
      <c r="B1567" s="1"/>
    </row>
    <row r="1568" spans="2:2">
      <c r="B1568" s="1"/>
    </row>
    <row r="1569" spans="2:2">
      <c r="B1569" s="1"/>
    </row>
    <row r="1570" spans="2:2">
      <c r="B1570" s="1"/>
    </row>
    <row r="1571" spans="2:2">
      <c r="B1571" s="1"/>
    </row>
    <row r="1572" spans="2:2">
      <c r="B1572" s="1"/>
    </row>
    <row r="1573" spans="2:2">
      <c r="B1573" s="1"/>
    </row>
    <row r="1574" spans="2:2">
      <c r="B1574" s="1"/>
    </row>
    <row r="1575" spans="2:2">
      <c r="B1575" s="1"/>
    </row>
    <row r="1576" spans="2:2">
      <c r="B1576" s="1"/>
    </row>
    <row r="1577" spans="2:2">
      <c r="B1577" s="1"/>
    </row>
    <row r="1578" spans="2:2">
      <c r="B1578" s="1"/>
    </row>
    <row r="1579" spans="2:2">
      <c r="B1579" s="1"/>
    </row>
    <row r="1580" spans="2:2">
      <c r="B1580" s="1"/>
    </row>
    <row r="1581" spans="2:2">
      <c r="B1581" s="1"/>
    </row>
    <row r="1582" spans="2:2">
      <c r="B1582" s="1"/>
    </row>
    <row r="1583" spans="2:2">
      <c r="B1583" s="1"/>
    </row>
    <row r="1584" spans="2:2">
      <c r="B1584" s="1"/>
    </row>
    <row r="1585" spans="2:2">
      <c r="B1585" s="1"/>
    </row>
    <row r="1586" spans="2:2">
      <c r="B1586" s="1"/>
    </row>
    <row r="1587" spans="2:2">
      <c r="B1587" s="1"/>
    </row>
    <row r="1588" spans="2:2">
      <c r="B1588" s="1"/>
    </row>
    <row r="1589" spans="2:2">
      <c r="B1589" s="1"/>
    </row>
    <row r="1590" spans="2:2">
      <c r="B1590" s="1"/>
    </row>
    <row r="1591" spans="2:2">
      <c r="B1591" s="1"/>
    </row>
    <row r="1592" spans="2:2">
      <c r="B1592" s="1"/>
    </row>
    <row r="1593" spans="2:2">
      <c r="B1593" s="1"/>
    </row>
    <row r="1594" spans="2:2">
      <c r="B1594" s="1"/>
    </row>
    <row r="1595" spans="2:2">
      <c r="B1595" s="1"/>
    </row>
    <row r="1596" spans="2:2">
      <c r="B1596" s="1"/>
    </row>
    <row r="1597" spans="2:2">
      <c r="B1597" s="1"/>
    </row>
    <row r="1598" spans="2:2">
      <c r="B1598" s="1"/>
    </row>
    <row r="1599" spans="2:2">
      <c r="B1599" s="1"/>
    </row>
    <row r="1600" spans="2:2">
      <c r="B1600" s="1"/>
    </row>
    <row r="1601" spans="2:2">
      <c r="B1601" s="1"/>
    </row>
    <row r="1602" spans="2:2">
      <c r="B1602" s="1"/>
    </row>
    <row r="1603" spans="2:2">
      <c r="B1603" s="1"/>
    </row>
    <row r="1604" spans="2:2">
      <c r="B1604" s="1"/>
    </row>
    <row r="1605" spans="2:2">
      <c r="B1605" s="1"/>
    </row>
    <row r="1606" spans="2:2">
      <c r="B1606" s="1"/>
    </row>
    <row r="1607" spans="2:2">
      <c r="B1607" s="1"/>
    </row>
    <row r="1608" spans="2:2">
      <c r="B1608" s="1"/>
    </row>
    <row r="1609" spans="2:2">
      <c r="B1609" s="1"/>
    </row>
    <row r="1610" spans="2:2">
      <c r="B1610" s="1"/>
    </row>
    <row r="1611" spans="2:2">
      <c r="B1611" s="1"/>
    </row>
    <row r="1612" spans="2:2">
      <c r="B1612" s="1"/>
    </row>
    <row r="1613" spans="2:2">
      <c r="B1613" s="1"/>
    </row>
    <row r="1614" spans="2:2">
      <c r="B1614" s="1"/>
    </row>
    <row r="1615" spans="2:2">
      <c r="B1615" s="1"/>
    </row>
    <row r="1616" spans="2:2">
      <c r="B1616" s="1"/>
    </row>
    <row r="1617" spans="2:2">
      <c r="B1617" s="1"/>
    </row>
    <row r="1618" spans="2:2">
      <c r="B1618" s="1"/>
    </row>
    <row r="1619" spans="2:2">
      <c r="B1619" s="1"/>
    </row>
    <row r="1620" spans="2:2">
      <c r="B1620" s="1"/>
    </row>
    <row r="1621" spans="2:2">
      <c r="B1621" s="1"/>
    </row>
    <row r="1622" spans="2:2">
      <c r="B1622" s="1"/>
    </row>
    <row r="1623" spans="2:2">
      <c r="B1623" s="1"/>
    </row>
    <row r="1624" spans="2:2">
      <c r="B1624" s="1"/>
    </row>
    <row r="1625" spans="2:2">
      <c r="B1625" s="1"/>
    </row>
    <row r="1626" spans="2:2">
      <c r="B1626" s="1"/>
    </row>
    <row r="1627" spans="2:2">
      <c r="B1627" s="1"/>
    </row>
    <row r="1628" spans="2:2">
      <c r="B1628" s="1"/>
    </row>
    <row r="1629" spans="2:2">
      <c r="B1629" s="1"/>
    </row>
    <row r="1630" spans="2:2">
      <c r="B1630" s="1"/>
    </row>
    <row r="1631" spans="2:2">
      <c r="B1631" s="1"/>
    </row>
    <row r="1632" spans="2:2">
      <c r="B1632" s="1"/>
    </row>
    <row r="1633" spans="2:2">
      <c r="B1633" s="1"/>
    </row>
    <row r="1634" spans="2:2">
      <c r="B1634" s="1"/>
    </row>
    <row r="1635" spans="2:2">
      <c r="B1635" s="1"/>
    </row>
    <row r="1636" spans="2:2">
      <c r="B1636" s="1"/>
    </row>
    <row r="1637" spans="2:2">
      <c r="B1637" s="1"/>
    </row>
    <row r="1638" spans="2:2">
      <c r="B1638" s="1"/>
    </row>
    <row r="1639" spans="2:2">
      <c r="B1639" s="1"/>
    </row>
    <row r="1640" spans="2:2">
      <c r="B1640" s="1"/>
    </row>
    <row r="1641" spans="2:2">
      <c r="B1641" s="1"/>
    </row>
    <row r="1642" spans="2:2">
      <c r="B1642" s="1"/>
    </row>
    <row r="1643" spans="2:2">
      <c r="B1643" s="1"/>
    </row>
    <row r="1644" spans="2:2">
      <c r="B1644" s="1"/>
    </row>
    <row r="1645" spans="2:2">
      <c r="B1645" s="1"/>
    </row>
    <row r="1646" spans="2:2">
      <c r="B1646" s="1"/>
    </row>
    <row r="1647" spans="2:2">
      <c r="B1647" s="1"/>
    </row>
    <row r="1648" spans="2:2">
      <c r="B1648" s="1"/>
    </row>
    <row r="1649" spans="2:2">
      <c r="B1649" s="1"/>
    </row>
    <row r="1650" spans="2:2">
      <c r="B1650" s="1"/>
    </row>
    <row r="1651" spans="2:2">
      <c r="B1651" s="1"/>
    </row>
    <row r="1652" spans="2:2">
      <c r="B1652" s="1"/>
    </row>
    <row r="1653" spans="2:2">
      <c r="B1653" s="1"/>
    </row>
    <row r="1654" spans="2:2">
      <c r="B1654" s="1"/>
    </row>
    <row r="1655" spans="2:2">
      <c r="B1655" s="1"/>
    </row>
    <row r="1656" spans="2:2">
      <c r="B1656" s="1"/>
    </row>
    <row r="1657" spans="2:2">
      <c r="B1657" s="1"/>
    </row>
    <row r="1658" spans="2:2">
      <c r="B1658" s="1"/>
    </row>
    <row r="1659" spans="2:2">
      <c r="B1659" s="1"/>
    </row>
    <row r="1660" spans="2:2">
      <c r="B1660" s="1"/>
    </row>
    <row r="1661" spans="2:2">
      <c r="B1661" s="1"/>
    </row>
    <row r="1662" spans="2:2">
      <c r="B1662" s="1"/>
    </row>
    <row r="1663" spans="2:2">
      <c r="B1663" s="1"/>
    </row>
    <row r="1664" spans="2:2">
      <c r="B1664" s="1"/>
    </row>
    <row r="1665" spans="2:2">
      <c r="B1665" s="1"/>
    </row>
    <row r="1666" spans="2:2">
      <c r="B1666" s="1"/>
    </row>
    <row r="1667" spans="2:2">
      <c r="B1667" s="1"/>
    </row>
    <row r="1668" spans="2:2">
      <c r="B1668" s="1"/>
    </row>
    <row r="1669" spans="2:2">
      <c r="B1669" s="1"/>
    </row>
    <row r="1670" spans="2:2">
      <c r="B1670" s="1"/>
    </row>
    <row r="1671" spans="2:2">
      <c r="B1671" s="1"/>
    </row>
    <row r="1672" spans="2:2">
      <c r="B1672" s="1"/>
    </row>
    <row r="1673" spans="2:2">
      <c r="B1673" s="1"/>
    </row>
    <row r="1674" spans="2:2">
      <c r="B1674" s="1"/>
    </row>
    <row r="1675" spans="2:2">
      <c r="B1675" s="1"/>
    </row>
    <row r="1676" spans="2:2">
      <c r="B1676" s="1"/>
    </row>
    <row r="1677" spans="2:2">
      <c r="B1677" s="1"/>
    </row>
    <row r="1678" spans="2:2">
      <c r="B1678" s="1"/>
    </row>
    <row r="1679" spans="2:2">
      <c r="B1679" s="1"/>
    </row>
    <row r="1680" spans="2:2">
      <c r="B1680" s="1"/>
    </row>
    <row r="1681" spans="2:2">
      <c r="B1681" s="1"/>
    </row>
    <row r="1682" spans="2:2">
      <c r="B1682" s="1"/>
    </row>
    <row r="1683" spans="2:2">
      <c r="B1683" s="1"/>
    </row>
    <row r="1684" spans="2:2">
      <c r="B1684" s="1"/>
    </row>
    <row r="1685" spans="2:2">
      <c r="B1685" s="1"/>
    </row>
    <row r="1686" spans="2:2">
      <c r="B1686" s="1"/>
    </row>
    <row r="1687" spans="2:2">
      <c r="B1687" s="1"/>
    </row>
    <row r="1688" spans="2:2">
      <c r="B1688" s="1"/>
    </row>
    <row r="1689" spans="2:2">
      <c r="B1689" s="1"/>
    </row>
    <row r="1690" spans="2:2">
      <c r="B1690" s="1"/>
    </row>
    <row r="1691" spans="2:2">
      <c r="B1691" s="1"/>
    </row>
    <row r="1692" spans="2:2">
      <c r="B1692" s="1"/>
    </row>
    <row r="1693" spans="2:2">
      <c r="B1693" s="1"/>
    </row>
    <row r="1694" spans="2:2">
      <c r="B1694" s="1"/>
    </row>
    <row r="1695" spans="2:2">
      <c r="B1695" s="1"/>
    </row>
    <row r="1696" spans="2:2">
      <c r="B1696" s="1"/>
    </row>
    <row r="1697" spans="2:2">
      <c r="B1697" s="1"/>
    </row>
    <row r="1698" spans="2:2">
      <c r="B1698" s="1"/>
    </row>
    <row r="1699" spans="2:2">
      <c r="B1699" s="1"/>
    </row>
    <row r="1700" spans="2:2">
      <c r="B1700" s="1"/>
    </row>
    <row r="1701" spans="2:2">
      <c r="B1701" s="1"/>
    </row>
    <row r="1702" spans="2:2">
      <c r="B1702" s="1"/>
    </row>
    <row r="1703" spans="2:2">
      <c r="B1703" s="1"/>
    </row>
    <row r="1704" spans="2:2">
      <c r="B1704" s="1"/>
    </row>
    <row r="1705" spans="2:2">
      <c r="B1705" s="1"/>
    </row>
    <row r="1706" spans="2:2">
      <c r="B1706" s="1"/>
    </row>
    <row r="1707" spans="2:2">
      <c r="B1707" s="1"/>
    </row>
    <row r="1708" spans="2:2">
      <c r="B1708" s="1"/>
    </row>
    <row r="1709" spans="2:2">
      <c r="B1709" s="1"/>
    </row>
    <row r="1710" spans="2:2">
      <c r="B1710" s="1"/>
    </row>
    <row r="1711" spans="2:2">
      <c r="B1711" s="1"/>
    </row>
    <row r="1712" spans="2:2">
      <c r="B1712" s="1"/>
    </row>
    <row r="1713" spans="2:2">
      <c r="B1713" s="1"/>
    </row>
    <row r="1714" spans="2:2">
      <c r="B1714" s="1"/>
    </row>
    <row r="1715" spans="2:2">
      <c r="B1715" s="1"/>
    </row>
    <row r="1716" spans="2:2">
      <c r="B1716" s="1"/>
    </row>
    <row r="1717" spans="2:2">
      <c r="B1717" s="1"/>
    </row>
    <row r="1718" spans="2:2">
      <c r="B1718" s="1"/>
    </row>
    <row r="1719" spans="2:2">
      <c r="B1719" s="1"/>
    </row>
    <row r="1720" spans="2:2">
      <c r="B1720" s="1"/>
    </row>
    <row r="1721" spans="2:2">
      <c r="B1721" s="1"/>
    </row>
    <row r="1722" spans="2:2">
      <c r="B1722" s="1"/>
    </row>
    <row r="1723" spans="2:2">
      <c r="B1723" s="1"/>
    </row>
    <row r="1724" spans="2:2">
      <c r="B1724" s="1"/>
    </row>
    <row r="1725" spans="2:2">
      <c r="B1725" s="1"/>
    </row>
    <row r="1726" spans="2:2">
      <c r="B1726" s="1"/>
    </row>
    <row r="1727" spans="2:2">
      <c r="B1727" s="1"/>
    </row>
    <row r="1728" spans="2:2">
      <c r="B1728" s="1"/>
    </row>
    <row r="1729" spans="2:2">
      <c r="B1729" s="1"/>
    </row>
    <row r="1730" spans="2:2">
      <c r="B1730" s="1"/>
    </row>
    <row r="1731" spans="2:2">
      <c r="B1731" s="1"/>
    </row>
    <row r="1732" spans="2:2">
      <c r="B1732" s="1"/>
    </row>
    <row r="1733" spans="2:2">
      <c r="B1733" s="1"/>
    </row>
    <row r="1734" spans="2:2">
      <c r="B1734" s="1"/>
    </row>
    <row r="1735" spans="2:2">
      <c r="B1735" s="1"/>
    </row>
    <row r="1736" spans="2:2">
      <c r="B1736" s="1"/>
    </row>
    <row r="1737" spans="2:2">
      <c r="B1737" s="1"/>
    </row>
    <row r="1738" spans="2:2">
      <c r="B1738" s="1"/>
    </row>
    <row r="1739" spans="2:2">
      <c r="B1739" s="1"/>
    </row>
    <row r="1740" spans="2:2">
      <c r="B1740" s="1"/>
    </row>
    <row r="1741" spans="2:2">
      <c r="B1741" s="1"/>
    </row>
    <row r="1742" spans="2:2">
      <c r="B1742" s="1"/>
    </row>
    <row r="1743" spans="2:2">
      <c r="B1743" s="1"/>
    </row>
    <row r="1744" spans="2:2">
      <c r="B1744" s="1"/>
    </row>
    <row r="1745" spans="2:2">
      <c r="B1745" s="1"/>
    </row>
    <row r="1746" spans="2:2">
      <c r="B1746" s="1"/>
    </row>
    <row r="1747" spans="2:2">
      <c r="B1747" s="1"/>
    </row>
    <row r="1748" spans="2:2">
      <c r="B1748" s="1"/>
    </row>
    <row r="1749" spans="2:2">
      <c r="B1749" s="1"/>
    </row>
    <row r="1750" spans="2:2">
      <c r="B1750" s="1"/>
    </row>
    <row r="1751" spans="2:2">
      <c r="B1751" s="1"/>
    </row>
    <row r="1752" spans="2:2">
      <c r="B1752" s="1"/>
    </row>
    <row r="1753" spans="2:2">
      <c r="B1753" s="1"/>
    </row>
    <row r="1754" spans="2:2">
      <c r="B1754" s="1"/>
    </row>
    <row r="1755" spans="2:2">
      <c r="B1755" s="1"/>
    </row>
    <row r="1756" spans="2:2">
      <c r="B1756" s="1"/>
    </row>
    <row r="1757" spans="2:2">
      <c r="B1757" s="1"/>
    </row>
    <row r="1758" spans="2:2">
      <c r="B1758" s="1"/>
    </row>
    <row r="1759" spans="2:2">
      <c r="B1759" s="1"/>
    </row>
    <row r="1760" spans="2:2">
      <c r="B1760" s="1"/>
    </row>
    <row r="1761" spans="2:2">
      <c r="B1761" s="1"/>
    </row>
    <row r="1762" spans="2:2">
      <c r="B1762" s="1"/>
    </row>
    <row r="1763" spans="2:2">
      <c r="B1763" s="1"/>
    </row>
    <row r="1764" spans="2:2">
      <c r="B1764" s="1"/>
    </row>
    <row r="1765" spans="2:2">
      <c r="B1765" s="1"/>
    </row>
    <row r="1766" spans="2:2">
      <c r="B1766" s="1"/>
    </row>
    <row r="1767" spans="2:2">
      <c r="B1767" s="1"/>
    </row>
    <row r="1768" spans="2:2">
      <c r="B1768" s="1"/>
    </row>
    <row r="1769" spans="2:2">
      <c r="B1769" s="1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H80"/>
  <sheetViews>
    <sheetView workbookViewId="0"/>
  </sheetViews>
  <sheetFormatPr defaultRowHeight="12"/>
  <cols>
    <col min="1" max="1" width="28.28515625" customWidth="1"/>
    <col min="2" max="2" width="54.42578125" customWidth="1"/>
  </cols>
  <sheetData>
    <row r="2" spans="1:2" ht="15">
      <c r="A2" s="49"/>
    </row>
    <row r="3" spans="1:2" ht="16.5" thickBot="1">
      <c r="A3" s="67" t="s">
        <v>136</v>
      </c>
    </row>
    <row r="4" spans="1:2" ht="15.75" thickTop="1" thickBot="1">
      <c r="A4" s="51" t="s">
        <v>137</v>
      </c>
      <c r="B4" s="52" t="s">
        <v>138</v>
      </c>
    </row>
    <row r="5" spans="1:2" ht="3" customHeight="1" thickBot="1">
      <c r="A5" s="53"/>
      <c r="B5" s="55"/>
    </row>
    <row r="6" spans="1:2" ht="15.75" thickBot="1">
      <c r="A6" s="56" t="s">
        <v>139</v>
      </c>
      <c r="B6" s="57"/>
    </row>
    <row r="7" spans="1:2" ht="15.75" thickBot="1">
      <c r="A7" s="58" t="s">
        <v>140</v>
      </c>
      <c r="B7" s="59" t="s">
        <v>141</v>
      </c>
    </row>
    <row r="8" spans="1:2" ht="15.75" thickBot="1">
      <c r="A8" s="58" t="s">
        <v>142</v>
      </c>
      <c r="B8" s="60" t="s">
        <v>143</v>
      </c>
    </row>
    <row r="9" spans="1:2" ht="15.75" thickBot="1">
      <c r="A9" s="58" t="s">
        <v>144</v>
      </c>
      <c r="B9" s="59" t="s">
        <v>145</v>
      </c>
    </row>
    <row r="10" spans="1:2" ht="3" customHeight="1" thickBot="1">
      <c r="A10" s="61"/>
      <c r="B10" s="62"/>
    </row>
    <row r="11" spans="1:2" ht="15.75" thickBot="1">
      <c r="A11" s="56" t="s">
        <v>146</v>
      </c>
      <c r="B11" s="63" t="s">
        <v>147</v>
      </c>
    </row>
    <row r="12" spans="1:2" ht="15.75" thickBot="1">
      <c r="A12" s="58" t="s">
        <v>148</v>
      </c>
      <c r="B12" s="59" t="s">
        <v>149</v>
      </c>
    </row>
    <row r="13" spans="1:2" ht="15.75" thickBot="1">
      <c r="A13" s="58" t="s">
        <v>150</v>
      </c>
      <c r="B13" s="59" t="s">
        <v>151</v>
      </c>
    </row>
    <row r="14" spans="1:2" ht="15.75" thickBot="1">
      <c r="A14" s="58" t="s">
        <v>152</v>
      </c>
      <c r="B14" s="59" t="s">
        <v>153</v>
      </c>
    </row>
    <row r="15" spans="1:2" ht="15.75" thickBot="1">
      <c r="A15" s="58" t="s">
        <v>154</v>
      </c>
      <c r="B15" s="59" t="s">
        <v>155</v>
      </c>
    </row>
    <row r="16" spans="1:2" ht="15.75" thickBot="1">
      <c r="A16" s="58" t="s">
        <v>156</v>
      </c>
      <c r="B16" s="59" t="s">
        <v>157</v>
      </c>
    </row>
    <row r="17" spans="1:8" ht="15.75" thickBot="1">
      <c r="A17" s="64" t="s">
        <v>158</v>
      </c>
      <c r="B17" s="65" t="s">
        <v>159</v>
      </c>
    </row>
    <row r="18" spans="1:8" ht="15.75" thickTop="1">
      <c r="A18" s="66"/>
    </row>
    <row r="19" spans="1:8" ht="15">
      <c r="B19" s="66"/>
    </row>
    <row r="20" spans="1:8" ht="16.5" thickBot="1">
      <c r="B20" s="50" t="s">
        <v>160</v>
      </c>
    </row>
    <row r="21" spans="1:8" ht="16.5" thickTop="1" thickBot="1">
      <c r="B21" s="51" t="s">
        <v>161</v>
      </c>
      <c r="C21" s="68" t="s">
        <v>162</v>
      </c>
      <c r="D21" s="69" t="s">
        <v>163</v>
      </c>
      <c r="E21" s="69" t="s">
        <v>164</v>
      </c>
      <c r="F21" s="69" t="s">
        <v>165</v>
      </c>
      <c r="G21" s="69"/>
      <c r="H21" s="70"/>
    </row>
    <row r="22" spans="1:8" ht="3" customHeight="1" thickBot="1">
      <c r="B22" s="53"/>
      <c r="C22" s="71"/>
      <c r="D22" s="72"/>
      <c r="E22" s="72"/>
      <c r="F22" s="72"/>
      <c r="G22" s="72"/>
      <c r="H22" s="54"/>
    </row>
    <row r="23" spans="1:8" ht="15.75" thickBot="1">
      <c r="B23" s="56" t="s">
        <v>166</v>
      </c>
      <c r="C23" s="73" t="s">
        <v>167</v>
      </c>
      <c r="D23" s="74" t="s">
        <v>168</v>
      </c>
      <c r="E23" s="74" t="s">
        <v>169</v>
      </c>
      <c r="F23" s="74" t="s">
        <v>167</v>
      </c>
      <c r="G23" s="74"/>
      <c r="H23" s="57"/>
    </row>
    <row r="24" spans="1:8" ht="3" customHeight="1" thickBot="1">
      <c r="B24" s="61"/>
      <c r="C24" s="71"/>
      <c r="D24" s="72"/>
      <c r="E24" s="72"/>
      <c r="F24" s="72"/>
      <c r="G24" s="72"/>
      <c r="H24" s="54"/>
    </row>
    <row r="25" spans="1:8" ht="15.75" thickBot="1">
      <c r="B25" s="58" t="s">
        <v>170</v>
      </c>
      <c r="C25" s="75" t="s">
        <v>171</v>
      </c>
      <c r="D25" s="76" t="s">
        <v>169</v>
      </c>
      <c r="E25" s="76" t="s">
        <v>172</v>
      </c>
      <c r="F25" s="76" t="s">
        <v>171</v>
      </c>
      <c r="G25" s="77"/>
      <c r="H25" s="57"/>
    </row>
    <row r="26" spans="1:8" ht="15.75" thickBot="1">
      <c r="B26" s="58" t="s">
        <v>173</v>
      </c>
      <c r="C26" s="75" t="s">
        <v>115</v>
      </c>
      <c r="D26" s="76" t="s">
        <v>115</v>
      </c>
      <c r="E26" s="76" t="s">
        <v>115</v>
      </c>
      <c r="F26" s="76" t="s">
        <v>115</v>
      </c>
      <c r="G26" s="77"/>
      <c r="H26" s="57"/>
    </row>
    <row r="27" spans="1:8" ht="15.75" thickBot="1">
      <c r="B27" s="58" t="s">
        <v>174</v>
      </c>
      <c r="C27" s="75" t="s">
        <v>175</v>
      </c>
      <c r="D27" s="76" t="s">
        <v>175</v>
      </c>
      <c r="E27" s="76" t="s">
        <v>175</v>
      </c>
      <c r="F27" s="76" t="s">
        <v>175</v>
      </c>
      <c r="G27" s="77"/>
      <c r="H27" s="57"/>
    </row>
    <row r="28" spans="1:8" ht="15.75" thickBot="1">
      <c r="B28" s="58" t="s">
        <v>176</v>
      </c>
      <c r="C28" s="75" t="s">
        <v>177</v>
      </c>
      <c r="D28" s="76" t="s">
        <v>177</v>
      </c>
      <c r="E28" s="76" t="s">
        <v>177</v>
      </c>
      <c r="F28" s="76" t="s">
        <v>177</v>
      </c>
      <c r="G28" s="77"/>
      <c r="H28" s="57"/>
    </row>
    <row r="29" spans="1:8" ht="15.75" thickBot="1">
      <c r="B29" s="58" t="s">
        <v>178</v>
      </c>
      <c r="C29" s="75">
        <v>13</v>
      </c>
      <c r="D29" s="76">
        <v>4</v>
      </c>
      <c r="E29" s="76">
        <v>10</v>
      </c>
      <c r="F29" s="76">
        <v>0</v>
      </c>
      <c r="G29" s="77"/>
      <c r="H29" s="57"/>
    </row>
    <row r="30" spans="1:8" ht="15.75" thickBot="1">
      <c r="B30" s="58" t="s">
        <v>179</v>
      </c>
      <c r="C30" s="75" t="s">
        <v>180</v>
      </c>
      <c r="D30" s="76" t="s">
        <v>181</v>
      </c>
      <c r="E30" s="76" t="s">
        <v>182</v>
      </c>
      <c r="F30" s="76" t="s">
        <v>183</v>
      </c>
      <c r="G30" s="77"/>
      <c r="H30" s="57"/>
    </row>
    <row r="31" spans="1:8" ht="15.75" thickBot="1">
      <c r="B31" s="58" t="s">
        <v>184</v>
      </c>
      <c r="C31" s="75" t="s">
        <v>185</v>
      </c>
      <c r="D31" s="76" t="s">
        <v>186</v>
      </c>
      <c r="E31" s="76" t="s">
        <v>187</v>
      </c>
      <c r="F31" s="76" t="s">
        <v>188</v>
      </c>
      <c r="G31" s="77"/>
      <c r="H31" s="57"/>
    </row>
    <row r="32" spans="1:8" ht="3" customHeight="1" thickBot="1">
      <c r="B32" s="61"/>
      <c r="C32" s="71"/>
      <c r="D32" s="78"/>
      <c r="E32" s="78"/>
      <c r="F32" s="78"/>
      <c r="G32" s="78"/>
      <c r="H32" s="54"/>
    </row>
    <row r="33" spans="2:8" ht="15.75" thickBot="1">
      <c r="B33" s="56" t="s">
        <v>189</v>
      </c>
      <c r="C33" s="73" t="s">
        <v>167</v>
      </c>
      <c r="D33" s="74" t="s">
        <v>168</v>
      </c>
      <c r="E33" s="74" t="s">
        <v>169</v>
      </c>
      <c r="F33" s="74" t="s">
        <v>167</v>
      </c>
      <c r="G33" s="74"/>
      <c r="H33" s="57"/>
    </row>
    <row r="34" spans="2:8" ht="3" customHeight="1" thickBot="1">
      <c r="B34" s="61"/>
      <c r="C34" s="79" t="s">
        <v>167</v>
      </c>
      <c r="D34" s="72" t="s">
        <v>168</v>
      </c>
      <c r="E34" s="72" t="s">
        <v>169</v>
      </c>
      <c r="F34" s="72" t="s">
        <v>167</v>
      </c>
      <c r="G34" s="72"/>
      <c r="H34" s="54"/>
    </row>
    <row r="35" spans="2:8" ht="15.75" thickBot="1">
      <c r="B35" s="58" t="s">
        <v>190</v>
      </c>
      <c r="C35" s="75">
        <v>130</v>
      </c>
      <c r="D35" s="77">
        <v>44</v>
      </c>
      <c r="E35" s="77">
        <v>317</v>
      </c>
      <c r="F35" s="77">
        <v>112</v>
      </c>
      <c r="G35" s="77"/>
      <c r="H35" s="57"/>
    </row>
    <row r="36" spans="2:8" ht="15.75" thickBot="1">
      <c r="B36" s="58" t="s">
        <v>191</v>
      </c>
      <c r="C36" s="75">
        <v>14</v>
      </c>
      <c r="D36" s="77">
        <v>5</v>
      </c>
      <c r="E36" s="77">
        <v>35</v>
      </c>
      <c r="F36" s="77">
        <v>12</v>
      </c>
      <c r="G36" s="77"/>
      <c r="H36" s="57"/>
    </row>
    <row r="37" spans="2:8" ht="3" customHeight="1" thickBot="1">
      <c r="B37" s="61"/>
      <c r="C37" s="71"/>
      <c r="D37" s="78"/>
      <c r="E37" s="78"/>
      <c r="F37" s="78"/>
      <c r="G37" s="78"/>
      <c r="H37" s="54"/>
    </row>
    <row r="38" spans="2:8" ht="15.75" thickBot="1">
      <c r="B38" s="58" t="s">
        <v>192</v>
      </c>
      <c r="C38" s="75">
        <v>-1.171</v>
      </c>
      <c r="D38" s="77">
        <v>-1.7629999999999999</v>
      </c>
      <c r="E38" s="77">
        <v>-1.056</v>
      </c>
      <c r="F38" s="77">
        <v>-0.97499999999999998</v>
      </c>
      <c r="G38" s="77"/>
      <c r="H38" s="57"/>
    </row>
    <row r="39" spans="2:8" ht="15.75" thickBot="1">
      <c r="B39" s="58" t="s">
        <v>193</v>
      </c>
      <c r="C39" s="75">
        <v>-0.28899999999999998</v>
      </c>
      <c r="D39" s="77">
        <v>-0.38600000000000001</v>
      </c>
      <c r="E39" s="77">
        <v>-0.17899999999999999</v>
      </c>
      <c r="F39" s="77">
        <v>-0.35</v>
      </c>
      <c r="G39" s="77"/>
      <c r="H39" s="57"/>
    </row>
    <row r="40" spans="2:8" ht="15.75" thickBot="1">
      <c r="B40" s="58" t="s">
        <v>194</v>
      </c>
      <c r="C40" s="75">
        <v>0</v>
      </c>
      <c r="D40" s="77">
        <v>5.2999999999999999E-2</v>
      </c>
      <c r="E40" s="77">
        <v>-3.0000000000000001E-3</v>
      </c>
      <c r="F40" s="77">
        <v>-0.05</v>
      </c>
      <c r="G40" s="77"/>
      <c r="H40" s="57"/>
    </row>
    <row r="41" spans="2:8" ht="15.75" thickBot="1">
      <c r="B41" s="58" t="s">
        <v>195</v>
      </c>
      <c r="C41" s="75">
        <v>0.29099999999999998</v>
      </c>
      <c r="D41" s="77">
        <v>0.41699999999999998</v>
      </c>
      <c r="E41" s="77">
        <v>0.157</v>
      </c>
      <c r="F41" s="77">
        <v>0.21</v>
      </c>
      <c r="G41" s="77"/>
      <c r="H41" s="57"/>
    </row>
    <row r="42" spans="2:8" ht="15.75" thickBot="1">
      <c r="B42" s="58" t="s">
        <v>196</v>
      </c>
      <c r="C42" s="75">
        <v>1.4930000000000001</v>
      </c>
      <c r="D42" s="77">
        <v>2.121</v>
      </c>
      <c r="E42" s="77">
        <v>1.4359999999999999</v>
      </c>
      <c r="F42" s="77">
        <v>1.647</v>
      </c>
      <c r="G42" s="77"/>
      <c r="H42" s="57"/>
    </row>
    <row r="43" spans="2:8" ht="15.75" thickBot="1">
      <c r="B43" s="58" t="s">
        <v>197</v>
      </c>
      <c r="C43" s="75">
        <v>-3.0000000000000001E-3</v>
      </c>
      <c r="D43" s="77">
        <v>1.4E-2</v>
      </c>
      <c r="E43" s="77">
        <v>1E-3</v>
      </c>
      <c r="F43" s="77">
        <v>3.0000000000000001E-3</v>
      </c>
      <c r="G43" s="77"/>
      <c r="H43" s="57"/>
    </row>
    <row r="44" spans="2:8" ht="3" customHeight="1" thickBot="1">
      <c r="B44" s="61"/>
      <c r="C44" s="71"/>
      <c r="D44" s="78"/>
      <c r="E44" s="78"/>
      <c r="F44" s="78"/>
      <c r="G44" s="78"/>
      <c r="H44" s="54"/>
    </row>
    <row r="45" spans="2:8" ht="15.75" thickBot="1">
      <c r="B45" s="58" t="s">
        <v>198</v>
      </c>
      <c r="C45" s="75">
        <v>4.2430000000000002E-2</v>
      </c>
      <c r="D45" s="77">
        <v>0.12096999999999999</v>
      </c>
      <c r="E45" s="77">
        <v>1.814E-2</v>
      </c>
      <c r="F45" s="77">
        <v>4.9700000000000001E-2</v>
      </c>
      <c r="G45" s="77"/>
      <c r="H45" s="57"/>
    </row>
    <row r="46" spans="2:8" ht="15.75" thickBot="1">
      <c r="B46" s="58" t="s">
        <v>199</v>
      </c>
      <c r="C46" s="75">
        <v>-8.6910000000000001E-2</v>
      </c>
      <c r="D46" s="77">
        <v>-0.22950000000000001</v>
      </c>
      <c r="E46" s="77">
        <v>-3.4369999999999998E-2</v>
      </c>
      <c r="F46" s="77">
        <v>-9.5850000000000005E-2</v>
      </c>
      <c r="G46" s="77"/>
      <c r="H46" s="57"/>
    </row>
    <row r="47" spans="2:8" ht="15.75" thickBot="1">
      <c r="B47" s="58" t="s">
        <v>200</v>
      </c>
      <c r="C47" s="75">
        <v>8.0990000000000006E-2</v>
      </c>
      <c r="D47" s="77">
        <v>0.25840999999999997</v>
      </c>
      <c r="E47" s="77">
        <v>3.703E-2</v>
      </c>
      <c r="F47" s="77">
        <v>0.10113</v>
      </c>
      <c r="G47" s="77"/>
      <c r="H47" s="57"/>
    </row>
    <row r="48" spans="2:8" ht="15.75" thickBot="1">
      <c r="B48" s="58" t="s">
        <v>201</v>
      </c>
      <c r="C48" s="75">
        <v>0.23404</v>
      </c>
      <c r="D48" s="77">
        <v>0.64385000000000003</v>
      </c>
      <c r="E48" s="77">
        <v>0.10435</v>
      </c>
      <c r="F48" s="77">
        <v>0.27667000000000003</v>
      </c>
      <c r="G48" s="77"/>
      <c r="H48" s="57"/>
    </row>
    <row r="49" spans="2:8" ht="15.75" thickBot="1">
      <c r="B49" s="58" t="s">
        <v>202</v>
      </c>
      <c r="C49" s="75">
        <v>0.48377999999999999</v>
      </c>
      <c r="D49" s="77">
        <v>0.8024</v>
      </c>
      <c r="E49" s="77">
        <v>0.32303999999999999</v>
      </c>
      <c r="F49" s="77">
        <v>0.52598999999999996</v>
      </c>
      <c r="G49" s="77"/>
      <c r="H49" s="57"/>
    </row>
    <row r="50" spans="2:8" ht="3" customHeight="1" thickBot="1">
      <c r="B50" s="61"/>
      <c r="C50" s="71"/>
      <c r="D50" s="78"/>
      <c r="E50" s="78"/>
      <c r="F50" s="78"/>
      <c r="G50" s="78"/>
      <c r="H50" s="54"/>
    </row>
    <row r="51" spans="2:8" ht="15.75" thickBot="1">
      <c r="B51" s="58" t="s">
        <v>203</v>
      </c>
      <c r="C51" s="75">
        <v>0.1</v>
      </c>
      <c r="D51" s="77">
        <v>0.04</v>
      </c>
      <c r="E51" s="77">
        <v>0.35</v>
      </c>
      <c r="F51" s="77">
        <v>0.79</v>
      </c>
      <c r="G51" s="77"/>
      <c r="H51" s="57"/>
    </row>
    <row r="52" spans="2:8" ht="15.75" thickBot="1">
      <c r="B52" s="64" t="s">
        <v>204</v>
      </c>
      <c r="C52" s="80">
        <v>0.22</v>
      </c>
      <c r="D52" s="81">
        <v>0.46</v>
      </c>
      <c r="E52" s="81">
        <v>2.0499999999999998</v>
      </c>
      <c r="F52" s="81">
        <v>0.72</v>
      </c>
      <c r="G52" s="81"/>
      <c r="H52" s="82"/>
    </row>
    <row r="53" spans="2:8" ht="15.75" thickTop="1">
      <c r="B53" s="66"/>
    </row>
    <row r="54" spans="2:8" ht="15">
      <c r="B54" s="66"/>
    </row>
    <row r="55" spans="2:8" ht="16.5" thickBot="1">
      <c r="B55" s="50" t="s">
        <v>205</v>
      </c>
    </row>
    <row r="56" spans="2:8" ht="16.5" thickTop="1" thickBot="1">
      <c r="B56" s="51" t="s">
        <v>161</v>
      </c>
      <c r="C56" s="68" t="s">
        <v>162</v>
      </c>
      <c r="D56" s="69" t="s">
        <v>163</v>
      </c>
      <c r="E56" s="69" t="s">
        <v>164</v>
      </c>
      <c r="F56" s="69" t="s">
        <v>165</v>
      </c>
      <c r="G56" s="83"/>
      <c r="H56" s="70"/>
    </row>
    <row r="57" spans="2:8" ht="3" customHeight="1" thickBot="1">
      <c r="B57" s="53"/>
      <c r="C57" s="71"/>
      <c r="D57" s="84"/>
      <c r="E57" s="84"/>
      <c r="F57" s="84"/>
      <c r="G57" s="84"/>
      <c r="H57" s="54"/>
    </row>
    <row r="58" spans="2:8" ht="15.75" thickBot="1">
      <c r="B58" s="56" t="s">
        <v>206</v>
      </c>
      <c r="C58" s="73" t="s">
        <v>167</v>
      </c>
      <c r="D58" s="74" t="s">
        <v>168</v>
      </c>
      <c r="E58" s="74" t="s">
        <v>169</v>
      </c>
      <c r="F58" s="74" t="s">
        <v>167</v>
      </c>
      <c r="G58" s="85"/>
      <c r="H58" s="57"/>
    </row>
    <row r="59" spans="2:8" ht="3" customHeight="1" thickBot="1">
      <c r="B59" s="61"/>
      <c r="C59" s="71"/>
      <c r="D59" s="78"/>
      <c r="E59" s="78"/>
      <c r="F59" s="78"/>
      <c r="G59" s="78"/>
      <c r="H59" s="54"/>
    </row>
    <row r="60" spans="2:8" ht="15.75" thickBot="1">
      <c r="B60" s="58" t="s">
        <v>207</v>
      </c>
      <c r="C60" s="86">
        <v>0.999</v>
      </c>
      <c r="D60" s="87">
        <v>0.95</v>
      </c>
      <c r="E60" s="88">
        <v>0.999</v>
      </c>
      <c r="F60" s="88">
        <v>0.999</v>
      </c>
      <c r="G60" s="77"/>
      <c r="H60" s="57"/>
    </row>
    <row r="61" spans="2:8" ht="18.75" thickBot="1">
      <c r="B61" s="58" t="s">
        <v>208</v>
      </c>
      <c r="C61" s="75">
        <v>0.12479999999999999</v>
      </c>
      <c r="D61" s="77">
        <v>8.3000000000000004E-2</v>
      </c>
      <c r="E61" s="77">
        <v>4.7500000000000001E-2</v>
      </c>
      <c r="F61" s="77">
        <v>9.9500000000000005E-2</v>
      </c>
      <c r="G61" s="77"/>
      <c r="H61" s="57"/>
    </row>
    <row r="62" spans="2:8" ht="3" customHeight="1" thickBot="1">
      <c r="B62" s="61"/>
      <c r="C62" s="71"/>
      <c r="D62" s="78"/>
      <c r="E62" s="78"/>
      <c r="F62" s="78"/>
      <c r="G62" s="78"/>
      <c r="H62" s="54"/>
    </row>
    <row r="63" spans="2:8" ht="15.75" thickBot="1">
      <c r="B63" s="56" t="s">
        <v>209</v>
      </c>
      <c r="C63" s="89"/>
      <c r="D63" s="77"/>
      <c r="E63" s="77"/>
      <c r="F63" s="77"/>
      <c r="G63" s="77"/>
      <c r="H63" s="57"/>
    </row>
    <row r="64" spans="2:8" ht="3" customHeight="1" thickBot="1">
      <c r="B64" s="61"/>
      <c r="C64" s="71"/>
      <c r="D64" s="78"/>
      <c r="E64" s="78"/>
      <c r="F64" s="78"/>
      <c r="G64" s="78"/>
      <c r="H64" s="54"/>
    </row>
    <row r="65" spans="2:8" ht="15.75" thickBot="1">
      <c r="B65" s="58" t="s">
        <v>210</v>
      </c>
      <c r="C65" s="75" t="s">
        <v>211</v>
      </c>
      <c r="D65" s="76" t="s">
        <v>212</v>
      </c>
      <c r="E65" s="76" t="s">
        <v>213</v>
      </c>
      <c r="F65" s="76" t="s">
        <v>214</v>
      </c>
      <c r="G65" s="77"/>
      <c r="H65" s="57"/>
    </row>
    <row r="66" spans="2:8" ht="15.75" thickBot="1">
      <c r="B66" s="58" t="s">
        <v>215</v>
      </c>
      <c r="C66" s="75">
        <v>0</v>
      </c>
      <c r="D66" s="76">
        <v>4.81E-3</v>
      </c>
      <c r="E66" s="76">
        <v>6.9999999999999994E-5</v>
      </c>
      <c r="F66" s="76">
        <v>6.0600000000000003E-3</v>
      </c>
      <c r="G66" s="77"/>
      <c r="H66" s="57"/>
    </row>
    <row r="67" spans="2:8" ht="15.75" thickBot="1">
      <c r="B67" s="58" t="s">
        <v>216</v>
      </c>
      <c r="C67" s="75" t="s">
        <v>217</v>
      </c>
      <c r="D67" s="76" t="s">
        <v>218</v>
      </c>
      <c r="E67" s="76" t="s">
        <v>219</v>
      </c>
      <c r="F67" s="76" t="s">
        <v>220</v>
      </c>
      <c r="G67" s="77"/>
      <c r="H67" s="57"/>
    </row>
    <row r="68" spans="2:8" ht="3" customHeight="1" thickBot="1">
      <c r="B68" s="61"/>
      <c r="C68" s="71"/>
      <c r="D68" s="90"/>
      <c r="E68" s="90"/>
      <c r="F68" s="90"/>
      <c r="G68" s="78"/>
      <c r="H68" s="54"/>
    </row>
    <row r="69" spans="2:8" ht="15.75" thickBot="1">
      <c r="B69" s="56" t="s">
        <v>221</v>
      </c>
      <c r="C69" s="89"/>
      <c r="D69" s="76"/>
      <c r="E69" s="76"/>
      <c r="F69" s="76"/>
      <c r="G69" s="77"/>
      <c r="H69" s="57"/>
    </row>
    <row r="70" spans="2:8" ht="3" customHeight="1" thickBot="1">
      <c r="B70" s="61"/>
      <c r="C70" s="71"/>
      <c r="D70" s="90"/>
      <c r="E70" s="90"/>
      <c r="F70" s="90"/>
      <c r="G70" s="78"/>
      <c r="H70" s="54"/>
    </row>
    <row r="71" spans="2:8" ht="15.75" thickBot="1">
      <c r="B71" s="58" t="s">
        <v>210</v>
      </c>
      <c r="C71" s="75" t="s">
        <v>222</v>
      </c>
      <c r="D71" s="76" t="s">
        <v>223</v>
      </c>
      <c r="E71" s="76" t="s">
        <v>224</v>
      </c>
      <c r="F71" s="76" t="s">
        <v>225</v>
      </c>
      <c r="G71" s="77"/>
      <c r="H71" s="57"/>
    </row>
    <row r="72" spans="2:8" ht="15.75" thickBot="1">
      <c r="B72" s="58" t="s">
        <v>226</v>
      </c>
      <c r="C72" s="91">
        <v>0.95</v>
      </c>
      <c r="D72" s="92">
        <v>0.75</v>
      </c>
      <c r="E72" s="93">
        <v>0.99990000000000001</v>
      </c>
      <c r="F72" s="92">
        <v>0.95</v>
      </c>
      <c r="G72" s="77"/>
      <c r="H72" s="57"/>
    </row>
    <row r="73" spans="2:8" ht="15.75" thickBot="1">
      <c r="B73" s="58" t="s">
        <v>216</v>
      </c>
      <c r="C73" s="75" t="s">
        <v>227</v>
      </c>
      <c r="D73" s="76" t="s">
        <v>218</v>
      </c>
      <c r="E73" s="76" t="s">
        <v>218</v>
      </c>
      <c r="F73" s="76" t="s">
        <v>228</v>
      </c>
      <c r="G73" s="77"/>
      <c r="H73" s="57"/>
    </row>
    <row r="74" spans="2:8" ht="3" customHeight="1" thickBot="1">
      <c r="B74" s="61"/>
      <c r="C74" s="71"/>
      <c r="D74" s="78"/>
      <c r="E74" s="78"/>
      <c r="F74" s="78"/>
      <c r="G74" s="78"/>
      <c r="H74" s="54"/>
    </row>
    <row r="75" spans="2:8" ht="15.75" thickBot="1">
      <c r="B75" s="56" t="s">
        <v>229</v>
      </c>
      <c r="C75" s="73" t="s">
        <v>167</v>
      </c>
      <c r="D75" s="74" t="s">
        <v>168</v>
      </c>
      <c r="E75" s="74" t="s">
        <v>169</v>
      </c>
      <c r="F75" s="74" t="s">
        <v>167</v>
      </c>
      <c r="G75" s="77"/>
      <c r="H75" s="57"/>
    </row>
    <row r="76" spans="2:8" ht="3" customHeight="1" thickBot="1">
      <c r="B76" s="61"/>
      <c r="C76" s="71"/>
      <c r="D76" s="78"/>
      <c r="E76" s="78"/>
      <c r="F76" s="78"/>
      <c r="G76" s="78"/>
      <c r="H76" s="54"/>
    </row>
    <row r="77" spans="2:8" ht="15.75" thickBot="1">
      <c r="B77" s="58" t="s">
        <v>230</v>
      </c>
      <c r="C77" s="94">
        <v>0.36299999999999999</v>
      </c>
      <c r="D77" s="95">
        <v>0.32300000000000001</v>
      </c>
      <c r="E77" s="95">
        <v>0.22500000000000001</v>
      </c>
      <c r="F77" s="95">
        <v>0.32800000000000001</v>
      </c>
      <c r="G77" s="77"/>
      <c r="H77" s="57"/>
    </row>
    <row r="78" spans="2:8" ht="15.75" thickBot="1">
      <c r="B78" s="58" t="s">
        <v>226</v>
      </c>
      <c r="C78" s="91">
        <v>0.99</v>
      </c>
      <c r="D78" s="87">
        <v>0.85</v>
      </c>
      <c r="E78" s="87">
        <v>0.99</v>
      </c>
      <c r="F78" s="87">
        <v>0.99</v>
      </c>
      <c r="G78" s="77"/>
      <c r="H78" s="57"/>
    </row>
    <row r="79" spans="2:8" ht="15.75" thickBot="1">
      <c r="B79" s="64" t="s">
        <v>231</v>
      </c>
      <c r="C79" s="80" t="s">
        <v>232</v>
      </c>
      <c r="D79" s="81" t="s">
        <v>233</v>
      </c>
      <c r="E79" s="81" t="s">
        <v>234</v>
      </c>
      <c r="F79" s="81" t="s">
        <v>235</v>
      </c>
      <c r="G79" s="81"/>
      <c r="H79" s="82"/>
    </row>
    <row r="80" spans="2:8" ht="15.75" thickTop="1">
      <c r="B80" s="66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318"/>
  <sheetViews>
    <sheetView workbookViewId="0">
      <pane ySplit="1" topLeftCell="A2" activePane="bottomLeft" state="frozen"/>
      <selection pane="bottomLeft"/>
    </sheetView>
  </sheetViews>
  <sheetFormatPr defaultRowHeight="12.75"/>
  <cols>
    <col min="1" max="1" width="10.85546875" style="97" customWidth="1"/>
    <col min="2" max="5" width="17.7109375" style="99" customWidth="1"/>
    <col min="6" max="14" width="9.140625" style="97"/>
  </cols>
  <sheetData>
    <row r="1" spans="1:14" s="2" customFormat="1">
      <c r="A1" s="96" t="s">
        <v>240</v>
      </c>
      <c r="B1" s="98" t="s">
        <v>241</v>
      </c>
      <c r="C1" s="98" t="s">
        <v>242</v>
      </c>
      <c r="D1" s="98" t="s">
        <v>243</v>
      </c>
      <c r="E1" s="98" t="s">
        <v>244</v>
      </c>
      <c r="F1" s="96"/>
      <c r="G1" s="96"/>
      <c r="H1" s="96"/>
      <c r="I1" s="96"/>
      <c r="J1" s="96"/>
      <c r="K1" s="96"/>
      <c r="L1" s="96"/>
      <c r="M1" s="96"/>
      <c r="N1" s="96"/>
    </row>
    <row r="2" spans="1:14">
      <c r="A2" s="97" t="s">
        <v>236</v>
      </c>
      <c r="B2" s="99">
        <v>1.4930000000000001</v>
      </c>
      <c r="C2" s="99">
        <v>2.5000000000000001E-2</v>
      </c>
      <c r="D2" s="99">
        <v>0.437</v>
      </c>
      <c r="E2" s="99">
        <v>1.647</v>
      </c>
    </row>
    <row r="3" spans="1:14">
      <c r="A3" s="97" t="s">
        <v>237</v>
      </c>
      <c r="B3" s="99">
        <v>0.27</v>
      </c>
      <c r="C3" s="99">
        <v>0.25</v>
      </c>
      <c r="D3" s="99">
        <v>9.5000000000000001E-2</v>
      </c>
      <c r="E3" s="99">
        <v>-0.13800000000000001</v>
      </c>
    </row>
    <row r="4" spans="1:14">
      <c r="A4" s="97" t="s">
        <v>238</v>
      </c>
      <c r="B4" s="99">
        <v>-0.49299999999999999</v>
      </c>
      <c r="C4" s="99">
        <v>0.86499999999999999</v>
      </c>
      <c r="D4" s="99">
        <v>0.19</v>
      </c>
      <c r="E4" s="99">
        <v>-0.91900000000000004</v>
      </c>
    </row>
    <row r="5" spans="1:14">
      <c r="A5" s="97" t="s">
        <v>239</v>
      </c>
      <c r="B5" s="99">
        <v>-0.51100000000000001</v>
      </c>
      <c r="C5" s="99">
        <v>-0.16300000000000001</v>
      </c>
      <c r="D5" s="99">
        <v>0.58699999999999997</v>
      </c>
      <c r="E5" s="99">
        <v>-0.745</v>
      </c>
    </row>
    <row r="6" spans="1:14">
      <c r="B6" s="99">
        <v>-0.39900000000000002</v>
      </c>
      <c r="C6" s="99">
        <v>-0.63100000000000001</v>
      </c>
      <c r="D6" s="99">
        <v>-0.22800000000000001</v>
      </c>
      <c r="E6" s="99">
        <v>-0.38500000000000001</v>
      </c>
    </row>
    <row r="7" spans="1:14">
      <c r="B7" s="99">
        <v>-0.10100000000000001</v>
      </c>
      <c r="C7" s="99">
        <v>-0.93100000000000005</v>
      </c>
      <c r="D7" s="99">
        <v>-0.38700000000000001</v>
      </c>
      <c r="E7" s="99">
        <v>0.13300000000000001</v>
      </c>
    </row>
    <row r="8" spans="1:14">
      <c r="B8" s="99">
        <v>0.16800000000000001</v>
      </c>
      <c r="C8" s="99">
        <v>8.1000000000000003E-2</v>
      </c>
      <c r="D8" s="99">
        <v>-0.29699999999999999</v>
      </c>
      <c r="E8" s="99">
        <v>1.4E-2</v>
      </c>
    </row>
    <row r="9" spans="1:14">
      <c r="B9" s="99">
        <v>0.17799999999999999</v>
      </c>
      <c r="C9" s="99">
        <v>0.86799999999999999</v>
      </c>
      <c r="D9" s="99">
        <v>-0.29299999999999998</v>
      </c>
      <c r="E9" s="99">
        <v>0.27100000000000002</v>
      </c>
    </row>
    <row r="10" spans="1:14">
      <c r="B10" s="99">
        <v>3.9E-2</v>
      </c>
      <c r="C10" s="99">
        <v>0.95399999999999996</v>
      </c>
      <c r="D10" s="99">
        <v>4.1000000000000002E-2</v>
      </c>
      <c r="E10" s="99">
        <v>0.33300000000000002</v>
      </c>
    </row>
    <row r="11" spans="1:14">
      <c r="B11" s="99">
        <v>-0.23</v>
      </c>
      <c r="C11" s="99">
        <v>-0.44600000000000001</v>
      </c>
      <c r="D11" s="99">
        <v>0.40699999999999997</v>
      </c>
      <c r="E11" s="99">
        <v>0.41399999999999998</v>
      </c>
    </row>
    <row r="12" spans="1:14">
      <c r="B12" s="99">
        <v>-0.28899999999999998</v>
      </c>
      <c r="C12" s="99">
        <v>-1.252</v>
      </c>
      <c r="D12" s="99">
        <v>6.2E-2</v>
      </c>
      <c r="E12" s="99">
        <v>-0.32</v>
      </c>
    </row>
    <row r="13" spans="1:14">
      <c r="B13" s="99">
        <v>-0.47</v>
      </c>
      <c r="C13" s="99">
        <v>0.70699999999999996</v>
      </c>
      <c r="D13" s="99">
        <v>-7.3999999999999996E-2</v>
      </c>
      <c r="E13" s="99">
        <v>-0.41699999999999998</v>
      </c>
    </row>
    <row r="14" spans="1:14">
      <c r="B14" s="99">
        <v>-6.3E-2</v>
      </c>
      <c r="C14" s="99">
        <v>0.49099999999999999</v>
      </c>
      <c r="D14" s="99">
        <v>-0.104</v>
      </c>
      <c r="E14" s="99">
        <v>-0.76700000000000002</v>
      </c>
    </row>
    <row r="15" spans="1:14">
      <c r="B15" s="99">
        <v>0.66400000000000003</v>
      </c>
      <c r="C15" s="99">
        <v>0.27500000000000002</v>
      </c>
      <c r="D15" s="99">
        <v>3.4000000000000002E-2</v>
      </c>
      <c r="E15" s="99">
        <v>-0.97499999999999998</v>
      </c>
    </row>
    <row r="16" spans="1:14">
      <c r="B16" s="99">
        <v>-0.51300000000000001</v>
      </c>
      <c r="C16" s="99">
        <v>-8.9999999999999993E-3</v>
      </c>
      <c r="D16" s="99">
        <v>-3.3000000000000002E-2</v>
      </c>
      <c r="E16" s="99">
        <v>-0.82199999999999995</v>
      </c>
    </row>
    <row r="17" spans="2:5">
      <c r="B17" s="99">
        <v>0.58599999999999997</v>
      </c>
      <c r="C17" s="99">
        <v>-0.33200000000000002</v>
      </c>
      <c r="D17" s="99">
        <v>-0.38400000000000001</v>
      </c>
      <c r="E17" s="99">
        <v>1.175</v>
      </c>
    </row>
    <row r="18" spans="2:5">
      <c r="B18" s="99">
        <v>1.0640000000000001</v>
      </c>
      <c r="C18" s="99">
        <v>-0.23100000000000001</v>
      </c>
      <c r="D18" s="99">
        <v>-0.78500000000000003</v>
      </c>
      <c r="E18" s="99">
        <v>1.155</v>
      </c>
    </row>
    <row r="19" spans="2:5">
      <c r="B19" s="99">
        <v>7.6999999999999999E-2</v>
      </c>
      <c r="C19" s="99">
        <v>0.185</v>
      </c>
      <c r="D19" s="99">
        <v>-0.88100000000000001</v>
      </c>
      <c r="E19" s="99">
        <v>0.97399999999999998</v>
      </c>
    </row>
    <row r="20" spans="2:5">
      <c r="B20" s="99">
        <v>0.26500000000000001</v>
      </c>
      <c r="C20" s="99">
        <v>-0.91900000000000004</v>
      </c>
      <c r="D20" s="99">
        <v>-0.46800000000000003</v>
      </c>
      <c r="E20" s="99">
        <v>-0.05</v>
      </c>
    </row>
    <row r="21" spans="2:5">
      <c r="B21" s="99">
        <v>0.73199999999999998</v>
      </c>
      <c r="C21" s="99">
        <v>-1.7629999999999999</v>
      </c>
      <c r="D21" s="99">
        <v>1.008</v>
      </c>
      <c r="E21" s="99">
        <v>4.3999999999999997E-2</v>
      </c>
    </row>
    <row r="22" spans="2:5">
      <c r="B22" s="99">
        <v>-0.28899999999999998</v>
      </c>
      <c r="C22" s="99">
        <v>-1.706</v>
      </c>
      <c r="D22" s="99">
        <v>0.63700000000000001</v>
      </c>
      <c r="E22" s="99">
        <v>-9.9000000000000005E-2</v>
      </c>
    </row>
    <row r="23" spans="2:5">
      <c r="B23" s="99">
        <v>-1</v>
      </c>
      <c r="C23" s="99">
        <v>1.048</v>
      </c>
      <c r="D23" s="99">
        <v>0.47199999999999998</v>
      </c>
      <c r="E23" s="99">
        <v>0.216</v>
      </c>
    </row>
    <row r="24" spans="2:5">
      <c r="B24" s="99">
        <v>-1.0309999999999999</v>
      </c>
      <c r="C24" s="99">
        <v>2.121</v>
      </c>
      <c r="D24" s="99">
        <v>3.0000000000000001E-3</v>
      </c>
      <c r="E24" s="99">
        <v>0.38800000000000001</v>
      </c>
    </row>
    <row r="25" spans="2:5">
      <c r="B25" s="99">
        <v>-1.171</v>
      </c>
      <c r="C25" s="99">
        <v>1.839</v>
      </c>
      <c r="D25" s="99">
        <v>0.10299999999999999</v>
      </c>
      <c r="E25" s="99">
        <v>-0.372</v>
      </c>
    </row>
    <row r="26" spans="2:5">
      <c r="B26" s="99">
        <v>-0.41399999999999998</v>
      </c>
      <c r="C26" s="99">
        <v>0.55800000000000005</v>
      </c>
      <c r="D26" s="99">
        <v>0.30599999999999999</v>
      </c>
      <c r="E26" s="99">
        <v>-0.66300000000000003</v>
      </c>
    </row>
    <row r="27" spans="2:5">
      <c r="B27" s="99">
        <v>0.80100000000000005</v>
      </c>
      <c r="C27" s="99">
        <v>-1.478</v>
      </c>
      <c r="D27" s="99">
        <v>0.58499999999999996</v>
      </c>
      <c r="E27" s="99">
        <v>-0.753</v>
      </c>
    </row>
    <row r="28" spans="2:5">
      <c r="B28" s="99">
        <v>0.47499999999999998</v>
      </c>
      <c r="C28" s="99">
        <v>-0.504</v>
      </c>
      <c r="D28" s="99">
        <v>0.311</v>
      </c>
      <c r="E28" s="99">
        <v>-0.47499999999999998</v>
      </c>
    </row>
    <row r="29" spans="2:5">
      <c r="B29" s="99">
        <v>0.68200000000000005</v>
      </c>
      <c r="C29" s="99">
        <v>0.36099999999999999</v>
      </c>
      <c r="D29" s="99">
        <v>0.04</v>
      </c>
      <c r="E29" s="99">
        <v>-0.85299999999999998</v>
      </c>
    </row>
    <row r="30" spans="2:5">
      <c r="B30" s="99">
        <v>0.35199999999999998</v>
      </c>
      <c r="C30" s="99">
        <v>0.34599999999999997</v>
      </c>
      <c r="D30" s="99">
        <v>-0.66300000000000003</v>
      </c>
      <c r="E30" s="99">
        <v>0.223</v>
      </c>
    </row>
    <row r="31" spans="2:5">
      <c r="B31" s="99">
        <v>0.123</v>
      </c>
      <c r="C31" s="99">
        <v>-0.26300000000000001</v>
      </c>
      <c r="D31" s="99">
        <v>-0.63400000000000001</v>
      </c>
      <c r="E31" s="99">
        <v>0.20799999999999999</v>
      </c>
    </row>
    <row r="32" spans="2:5">
      <c r="B32" s="99">
        <v>0.06</v>
      </c>
      <c r="C32" s="99">
        <v>-0.78</v>
      </c>
      <c r="D32" s="99">
        <v>0.247</v>
      </c>
      <c r="E32" s="99">
        <v>-0.219</v>
      </c>
    </row>
    <row r="33" spans="2:5">
      <c r="B33" s="99">
        <v>0</v>
      </c>
      <c r="C33" s="99">
        <v>0.51900000000000002</v>
      </c>
      <c r="D33" s="99">
        <v>0.27300000000000002</v>
      </c>
      <c r="E33" s="99">
        <v>-0.51600000000000001</v>
      </c>
    </row>
    <row r="34" spans="2:5">
      <c r="B34" s="99">
        <v>0</v>
      </c>
      <c r="C34" s="99">
        <v>0.75700000000000001</v>
      </c>
      <c r="D34" s="99">
        <v>0.254</v>
      </c>
      <c r="E34" s="99">
        <v>-0.54200000000000004</v>
      </c>
    </row>
    <row r="35" spans="2:5">
      <c r="B35" s="99">
        <v>1E-3</v>
      </c>
      <c r="C35" s="99">
        <v>0.39200000000000002</v>
      </c>
      <c r="D35" s="99">
        <v>-6.0999999999999999E-2</v>
      </c>
      <c r="E35" s="99">
        <v>1.101</v>
      </c>
    </row>
    <row r="36" spans="2:5">
      <c r="B36" s="99">
        <v>1.2E-2</v>
      </c>
      <c r="C36" s="99">
        <v>-6.8000000000000005E-2</v>
      </c>
      <c r="D36" s="99">
        <v>-4.4999999999999998E-2</v>
      </c>
      <c r="E36" s="99">
        <v>1.337</v>
      </c>
    </row>
    <row r="37" spans="2:5">
      <c r="B37" s="99">
        <v>3.3000000000000002E-2</v>
      </c>
      <c r="C37" s="99">
        <v>-0.38</v>
      </c>
      <c r="D37" s="99">
        <v>-0.186</v>
      </c>
      <c r="E37" s="99">
        <v>1.321</v>
      </c>
    </row>
    <row r="38" spans="2:5">
      <c r="B38" s="99">
        <v>7.6999999999999999E-2</v>
      </c>
      <c r="C38" s="99">
        <v>-0.28899999999999998</v>
      </c>
      <c r="D38" s="99">
        <v>-0.20799999999999999</v>
      </c>
      <c r="E38" s="99">
        <v>1.1679999999999999</v>
      </c>
    </row>
    <row r="39" spans="2:5">
      <c r="B39" s="99">
        <v>4.7E-2</v>
      </c>
      <c r="C39" s="99">
        <v>-0.157</v>
      </c>
      <c r="D39" s="99">
        <v>-0.39400000000000002</v>
      </c>
      <c r="E39" s="99">
        <v>0.74</v>
      </c>
    </row>
    <row r="40" spans="2:5">
      <c r="B40" s="99">
        <v>-0.19700000000000001</v>
      </c>
      <c r="C40" s="99">
        <v>0.245</v>
      </c>
      <c r="D40" s="99">
        <v>-0.04</v>
      </c>
      <c r="E40" s="99">
        <v>-0.9</v>
      </c>
    </row>
    <row r="41" spans="2:5">
      <c r="B41" s="99">
        <v>-0.41799999999999998</v>
      </c>
      <c r="C41" s="99">
        <v>-0.40300000000000002</v>
      </c>
      <c r="D41" s="99">
        <v>0.55400000000000005</v>
      </c>
      <c r="E41" s="99">
        <v>-0.76500000000000001</v>
      </c>
    </row>
    <row r="42" spans="2:5">
      <c r="B42" s="99">
        <v>-0.78</v>
      </c>
      <c r="C42" s="99">
        <v>0.115</v>
      </c>
      <c r="D42" s="99">
        <v>0.51900000000000002</v>
      </c>
      <c r="E42" s="99">
        <v>-0.56000000000000005</v>
      </c>
    </row>
    <row r="43" spans="2:5">
      <c r="B43" s="99">
        <v>-0.36799999999999999</v>
      </c>
      <c r="C43" s="99">
        <v>0.313</v>
      </c>
      <c r="D43" s="99">
        <v>0.36299999999999999</v>
      </c>
      <c r="E43" s="99">
        <v>-0.434</v>
      </c>
    </row>
    <row r="44" spans="2:5">
      <c r="B44" s="99">
        <v>0.69599999999999995</v>
      </c>
      <c r="C44" s="99">
        <v>0.14399999999999999</v>
      </c>
      <c r="D44" s="99">
        <v>-3.5000000000000003E-2</v>
      </c>
      <c r="E44" s="99">
        <v>-0.53700000000000003</v>
      </c>
    </row>
    <row r="45" spans="2:5">
      <c r="B45" s="99">
        <v>0.35099999999999998</v>
      </c>
      <c r="C45" s="99">
        <v>-0.11799999999999999</v>
      </c>
      <c r="D45" s="99">
        <v>-3.7999999999999999E-2</v>
      </c>
      <c r="E45" s="99">
        <v>-0.252</v>
      </c>
    </row>
    <row r="46" spans="2:5">
      <c r="B46" s="99">
        <v>0.47699999999999998</v>
      </c>
      <c r="D46" s="99">
        <v>-0.314</v>
      </c>
      <c r="E46" s="99">
        <v>-0.44</v>
      </c>
    </row>
    <row r="47" spans="2:5">
      <c r="B47" s="99">
        <v>0.41299999999999998</v>
      </c>
      <c r="D47" s="99">
        <v>-0.245</v>
      </c>
      <c r="E47" s="99">
        <v>0.151</v>
      </c>
    </row>
    <row r="48" spans="2:5">
      <c r="B48" s="99">
        <v>-6.9000000000000006E-2</v>
      </c>
      <c r="D48" s="99">
        <v>-0.26300000000000001</v>
      </c>
      <c r="E48" s="99">
        <v>1.3180000000000001</v>
      </c>
    </row>
    <row r="49" spans="2:5">
      <c r="B49" s="99">
        <v>1.4999999999999999E-2</v>
      </c>
      <c r="D49" s="99">
        <v>-9.8000000000000004E-2</v>
      </c>
      <c r="E49" s="99">
        <v>-0.315</v>
      </c>
    </row>
    <row r="50" spans="2:5">
      <c r="B50" s="99">
        <v>-0.318</v>
      </c>
      <c r="D50" s="99">
        <v>-6.0000000000000001E-3</v>
      </c>
      <c r="E50" s="99">
        <v>0.115</v>
      </c>
    </row>
    <row r="51" spans="2:5">
      <c r="B51" s="99">
        <v>-0.13200000000000001</v>
      </c>
      <c r="D51" s="99">
        <v>-0.20699999999999999</v>
      </c>
      <c r="E51" s="99">
        <v>0.64900000000000002</v>
      </c>
    </row>
    <row r="52" spans="2:5">
      <c r="B52" s="99">
        <v>-0.30399999999999999</v>
      </c>
      <c r="D52" s="99">
        <v>6.0000000000000001E-3</v>
      </c>
      <c r="E52" s="99">
        <v>8.4000000000000005E-2</v>
      </c>
    </row>
    <row r="53" spans="2:5">
      <c r="B53" s="99">
        <v>-0.65600000000000003</v>
      </c>
      <c r="D53" s="99">
        <v>-0.153</v>
      </c>
      <c r="E53" s="99">
        <v>-0.42099999999999999</v>
      </c>
    </row>
    <row r="54" spans="2:5">
      <c r="B54" s="99">
        <v>-0.20100000000000001</v>
      </c>
      <c r="D54" s="99">
        <v>0.28999999999999998</v>
      </c>
      <c r="E54" s="99">
        <v>-0.36399999999999999</v>
      </c>
    </row>
    <row r="55" spans="2:5">
      <c r="B55" s="99">
        <v>-0.53900000000000003</v>
      </c>
      <c r="D55" s="99">
        <v>0.20399999999999999</v>
      </c>
      <c r="E55" s="99">
        <v>-0.187</v>
      </c>
    </row>
    <row r="56" spans="2:5">
      <c r="B56" s="99">
        <v>-0.88200000000000001</v>
      </c>
      <c r="D56" s="99">
        <v>-3.0000000000000001E-3</v>
      </c>
      <c r="E56" s="99">
        <v>-0.26300000000000001</v>
      </c>
    </row>
    <row r="57" spans="2:5">
      <c r="B57" s="99">
        <v>-0.45900000000000002</v>
      </c>
      <c r="D57" s="99">
        <v>-0.44900000000000001</v>
      </c>
      <c r="E57" s="99">
        <v>-0.05</v>
      </c>
    </row>
    <row r="58" spans="2:5">
      <c r="B58" s="99">
        <v>-2.3E-2</v>
      </c>
      <c r="D58" s="99">
        <v>-0.61099999999999999</v>
      </c>
      <c r="E58" s="99">
        <v>-0.14000000000000001</v>
      </c>
    </row>
    <row r="59" spans="2:5">
      <c r="B59" s="99">
        <v>0.45200000000000001</v>
      </c>
      <c r="D59" s="99">
        <v>-0.66</v>
      </c>
      <c r="E59" s="99">
        <v>-0.27200000000000002</v>
      </c>
    </row>
    <row r="60" spans="2:5">
      <c r="B60" s="99">
        <v>0.68899999999999995</v>
      </c>
      <c r="D60" s="99">
        <v>0.159</v>
      </c>
      <c r="E60" s="99">
        <v>-0.25800000000000001</v>
      </c>
    </row>
    <row r="61" spans="2:5">
      <c r="B61" s="99">
        <v>0.97199999999999998</v>
      </c>
      <c r="D61" s="99">
        <v>0.33100000000000002</v>
      </c>
      <c r="E61" s="99">
        <v>0.24299999999999999</v>
      </c>
    </row>
    <row r="62" spans="2:5">
      <c r="B62" s="99">
        <v>0.33100000000000002</v>
      </c>
      <c r="D62" s="99">
        <v>0.59</v>
      </c>
      <c r="E62" s="99">
        <v>0.318</v>
      </c>
    </row>
    <row r="63" spans="2:5">
      <c r="B63" s="99">
        <v>0.495</v>
      </c>
      <c r="D63" s="99">
        <v>0.56000000000000005</v>
      </c>
      <c r="E63" s="99">
        <v>0.14199999999999999</v>
      </c>
    </row>
    <row r="64" spans="2:5">
      <c r="B64" s="99">
        <v>0.89300000000000002</v>
      </c>
      <c r="D64" s="99">
        <v>0.24099999999999999</v>
      </c>
      <c r="E64" s="99">
        <v>0.26800000000000002</v>
      </c>
    </row>
    <row r="65" spans="2:5">
      <c r="B65" s="99">
        <v>0.84399999999999997</v>
      </c>
      <c r="D65" s="99">
        <v>-0.48599999999999999</v>
      </c>
      <c r="E65" s="99">
        <v>0.52900000000000003</v>
      </c>
    </row>
    <row r="66" spans="2:5">
      <c r="B66" s="99">
        <v>0.97199999999999998</v>
      </c>
      <c r="D66" s="99">
        <v>-0.19800000000000001</v>
      </c>
      <c r="E66" s="99">
        <v>0.47299999999999998</v>
      </c>
    </row>
    <row r="67" spans="2:5">
      <c r="B67" s="99">
        <v>-1.1679999999999999</v>
      </c>
      <c r="D67" s="99">
        <v>0.04</v>
      </c>
      <c r="E67" s="99">
        <v>-0.23899999999999999</v>
      </c>
    </row>
    <row r="68" spans="2:5">
      <c r="B68" s="99">
        <v>-0.96699999999999997</v>
      </c>
      <c r="D68" s="99">
        <v>9.8000000000000004E-2</v>
      </c>
      <c r="E68" s="99">
        <v>0.124</v>
      </c>
    </row>
    <row r="69" spans="2:5">
      <c r="B69" s="99">
        <v>-0.99199999999999999</v>
      </c>
      <c r="D69" s="99">
        <v>-3.9E-2</v>
      </c>
      <c r="E69" s="99">
        <v>-0.26600000000000001</v>
      </c>
    </row>
    <row r="70" spans="2:5">
      <c r="B70" s="99">
        <v>-0.41099999999999998</v>
      </c>
      <c r="D70" s="99">
        <v>-8.1000000000000003E-2</v>
      </c>
      <c r="E70" s="99">
        <v>8.0000000000000002E-3</v>
      </c>
    </row>
    <row r="71" spans="2:5">
      <c r="B71" s="99">
        <v>-0.20799999999999999</v>
      </c>
      <c r="D71" s="99">
        <v>-0.27100000000000002</v>
      </c>
      <c r="E71" s="99">
        <v>-7.6999999999999999E-2</v>
      </c>
    </row>
    <row r="72" spans="2:5">
      <c r="B72" s="99">
        <v>-0.42399999999999999</v>
      </c>
      <c r="D72" s="99">
        <v>-0.83899999999999997</v>
      </c>
      <c r="E72" s="99">
        <v>-0.247</v>
      </c>
    </row>
    <row r="73" spans="2:5">
      <c r="B73" s="99">
        <v>-9.0999999999999998E-2</v>
      </c>
      <c r="D73" s="99">
        <v>-0.83499999999999996</v>
      </c>
      <c r="E73" s="99">
        <v>-0.216</v>
      </c>
    </row>
    <row r="74" spans="2:5">
      <c r="B74" s="99">
        <v>0.50800000000000001</v>
      </c>
      <c r="D74" s="99">
        <v>0.41699999999999998</v>
      </c>
      <c r="E74" s="99">
        <v>-0.40899999999999997</v>
      </c>
    </row>
    <row r="75" spans="2:5">
      <c r="B75" s="99">
        <v>0.47</v>
      </c>
      <c r="D75" s="99">
        <v>0.57699999999999996</v>
      </c>
      <c r="E75" s="99">
        <v>-7.0999999999999994E-2</v>
      </c>
    </row>
    <row r="76" spans="2:5">
      <c r="B76" s="99">
        <v>1.4999999999999999E-2</v>
      </c>
      <c r="D76" s="99">
        <v>0.69099999999999995</v>
      </c>
      <c r="E76" s="99">
        <v>-0.05</v>
      </c>
    </row>
    <row r="77" spans="2:5">
      <c r="B77" s="99">
        <v>0.39</v>
      </c>
      <c r="D77" s="99">
        <v>0.40799999999999997</v>
      </c>
      <c r="E77" s="99">
        <v>0.13600000000000001</v>
      </c>
    </row>
    <row r="78" spans="2:5">
      <c r="B78" s="99">
        <v>0.36</v>
      </c>
      <c r="D78" s="99">
        <v>0.157</v>
      </c>
      <c r="E78" s="99">
        <v>0.129</v>
      </c>
    </row>
    <row r="79" spans="2:5">
      <c r="B79" s="99">
        <v>0.51500000000000001</v>
      </c>
      <c r="D79" s="99">
        <v>5.7000000000000002E-2</v>
      </c>
      <c r="E79" s="99">
        <v>0.09</v>
      </c>
    </row>
    <row r="80" spans="2:5">
      <c r="B80" s="99">
        <v>-0.19800000000000001</v>
      </c>
      <c r="D80" s="99">
        <v>9.4E-2</v>
      </c>
      <c r="E80" s="99">
        <v>-0.128</v>
      </c>
    </row>
    <row r="81" spans="2:5">
      <c r="B81" s="99">
        <v>-0.152</v>
      </c>
      <c r="D81" s="99">
        <v>6.0000000000000001E-3</v>
      </c>
      <c r="E81" s="99">
        <v>-0.106</v>
      </c>
    </row>
    <row r="82" spans="2:5">
      <c r="B82" s="99">
        <v>-0.13500000000000001</v>
      </c>
      <c r="D82" s="99">
        <v>6.0999999999999999E-2</v>
      </c>
      <c r="E82" s="99">
        <v>0.185</v>
      </c>
    </row>
    <row r="83" spans="2:5">
      <c r="B83" s="99">
        <v>-8.1000000000000003E-2</v>
      </c>
      <c r="D83" s="99">
        <v>0.16400000000000001</v>
      </c>
      <c r="E83" s="99">
        <v>0.48199999999999998</v>
      </c>
    </row>
    <row r="84" spans="2:5">
      <c r="B84" s="99">
        <v>-0.34399999999999997</v>
      </c>
      <c r="D84" s="99">
        <v>-0.121</v>
      </c>
      <c r="E84" s="99">
        <v>9.1999999999999998E-2</v>
      </c>
    </row>
    <row r="85" spans="2:5">
      <c r="B85" s="99">
        <v>-0.65200000000000002</v>
      </c>
      <c r="D85" s="99">
        <v>0.217</v>
      </c>
      <c r="E85" s="99">
        <v>3.0000000000000001E-3</v>
      </c>
    </row>
    <row r="86" spans="2:5">
      <c r="B86" s="99">
        <v>-0.64500000000000002</v>
      </c>
      <c r="D86" s="99">
        <v>0.24399999999999999</v>
      </c>
      <c r="E86" s="99">
        <v>-0.121</v>
      </c>
    </row>
    <row r="87" spans="2:5">
      <c r="B87" s="99">
        <v>-0.14299999999999999</v>
      </c>
      <c r="D87" s="99">
        <v>7.2999999999999995E-2</v>
      </c>
      <c r="E87" s="99">
        <v>-0.501</v>
      </c>
    </row>
    <row r="88" spans="2:5">
      <c r="B88" s="99">
        <v>0.61899999999999999</v>
      </c>
      <c r="D88" s="99">
        <v>0.58399999999999996</v>
      </c>
      <c r="E88" s="99">
        <v>-0.153</v>
      </c>
    </row>
    <row r="89" spans="2:5">
      <c r="B89" s="99">
        <v>0.73699999999999999</v>
      </c>
      <c r="D89" s="99">
        <v>9.2999999999999999E-2</v>
      </c>
      <c r="E89" s="99">
        <v>8.8999999999999996E-2</v>
      </c>
    </row>
    <row r="90" spans="2:5">
      <c r="B90" s="99">
        <v>0.2</v>
      </c>
      <c r="D90" s="99">
        <v>0.41399999999999998</v>
      </c>
      <c r="E90" s="99">
        <v>0.17</v>
      </c>
    </row>
    <row r="91" spans="2:5">
      <c r="B91" s="99">
        <v>7.0999999999999994E-2</v>
      </c>
      <c r="D91" s="99">
        <v>-0.14899999999999999</v>
      </c>
      <c r="E91" s="99">
        <v>0.14699999999999999</v>
      </c>
    </row>
    <row r="92" spans="2:5">
      <c r="B92" s="99">
        <v>0.35299999999999998</v>
      </c>
      <c r="D92" s="99">
        <v>-0.747</v>
      </c>
      <c r="E92" s="99">
        <v>7.0000000000000001E-3</v>
      </c>
    </row>
    <row r="93" spans="2:5">
      <c r="B93" s="99">
        <v>0.28199999999999997</v>
      </c>
      <c r="D93" s="99">
        <v>-0.4</v>
      </c>
      <c r="E93" s="99">
        <v>0.31</v>
      </c>
    </row>
    <row r="94" spans="2:5">
      <c r="B94" s="99">
        <v>-0.16900000000000001</v>
      </c>
      <c r="D94" s="99">
        <v>-0.26700000000000002</v>
      </c>
      <c r="E94" s="99">
        <v>0.105</v>
      </c>
    </row>
    <row r="95" spans="2:5">
      <c r="B95" s="99">
        <v>-0.126</v>
      </c>
      <c r="D95" s="99">
        <v>-3.2000000000000001E-2</v>
      </c>
      <c r="E95" s="99">
        <v>-0.34499999999999997</v>
      </c>
    </row>
    <row r="96" spans="2:5">
      <c r="B96" s="99">
        <v>-0.12</v>
      </c>
      <c r="D96" s="99">
        <v>2.1000000000000001E-2</v>
      </c>
      <c r="E96" s="99">
        <v>-5.8000000000000003E-2</v>
      </c>
    </row>
    <row r="97" spans="2:5">
      <c r="B97" s="99">
        <v>-6.7000000000000004E-2</v>
      </c>
      <c r="D97" s="99">
        <v>-0.106</v>
      </c>
      <c r="E97" s="99">
        <v>-0.20399999999999999</v>
      </c>
    </row>
    <row r="98" spans="2:5">
      <c r="B98" s="99">
        <v>8.2000000000000003E-2</v>
      </c>
      <c r="D98" s="99">
        <v>0.11</v>
      </c>
      <c r="E98" s="99">
        <v>-2.1999999999999999E-2</v>
      </c>
    </row>
    <row r="99" spans="2:5">
      <c r="B99" s="99">
        <v>-0.17299999999999999</v>
      </c>
      <c r="D99" s="99">
        <v>1.4E-2</v>
      </c>
      <c r="E99" s="99">
        <v>8.9999999999999993E-3</v>
      </c>
    </row>
    <row r="100" spans="2:5">
      <c r="B100" s="99">
        <v>-0.25900000000000001</v>
      </c>
      <c r="D100" s="99">
        <v>1.4999999999999999E-2</v>
      </c>
      <c r="E100" s="99">
        <v>-0.17299999999999999</v>
      </c>
    </row>
    <row r="101" spans="2:5">
      <c r="B101" s="99">
        <v>0.123</v>
      </c>
      <c r="D101" s="99">
        <v>-0.114</v>
      </c>
      <c r="E101" s="99">
        <v>7.0000000000000001E-3</v>
      </c>
    </row>
    <row r="102" spans="2:5">
      <c r="B102" s="99">
        <v>-0.17299999999999999</v>
      </c>
      <c r="D102" s="99">
        <v>-4.1000000000000002E-2</v>
      </c>
      <c r="E102" s="99">
        <v>5.7000000000000002E-2</v>
      </c>
    </row>
    <row r="103" spans="2:5">
      <c r="B103" s="99">
        <v>0.14299999999999999</v>
      </c>
      <c r="D103" s="99">
        <v>-0.16800000000000001</v>
      </c>
      <c r="E103" s="99">
        <v>-0.122</v>
      </c>
    </row>
    <row r="104" spans="2:5">
      <c r="B104" s="99">
        <v>-3.4000000000000002E-2</v>
      </c>
      <c r="D104" s="99">
        <v>-0.13300000000000001</v>
      </c>
      <c r="E104" s="99">
        <v>-0.36699999999999999</v>
      </c>
    </row>
    <row r="105" spans="2:5">
      <c r="B105" s="99">
        <v>-0.253</v>
      </c>
      <c r="D105" s="99">
        <v>-1E-3</v>
      </c>
      <c r="E105" s="99">
        <v>-0.58299999999999996</v>
      </c>
    </row>
    <row r="106" spans="2:5">
      <c r="B106" s="99">
        <v>-0.153</v>
      </c>
      <c r="D106" s="99">
        <v>0.129</v>
      </c>
      <c r="E106" s="99">
        <v>-0.36499999999999999</v>
      </c>
    </row>
    <row r="107" spans="2:5">
      <c r="B107" s="99">
        <v>0.16200000000000001</v>
      </c>
      <c r="D107" s="99">
        <v>0.105</v>
      </c>
      <c r="E107" s="99">
        <v>0.182</v>
      </c>
    </row>
    <row r="108" spans="2:5">
      <c r="B108" s="99">
        <v>0.11600000000000001</v>
      </c>
      <c r="D108" s="99">
        <v>-7.6999999999999999E-2</v>
      </c>
      <c r="E108" s="99">
        <v>0.83199999999999996</v>
      </c>
    </row>
    <row r="109" spans="2:5">
      <c r="B109" s="99">
        <v>0.152</v>
      </c>
      <c r="D109" s="99">
        <v>-0.21</v>
      </c>
      <c r="E109" s="99">
        <v>-0.68</v>
      </c>
    </row>
    <row r="110" spans="2:5">
      <c r="B110" s="99">
        <v>0.69099999999999995</v>
      </c>
      <c r="D110" s="99">
        <v>-0.51300000000000001</v>
      </c>
      <c r="E110" s="99">
        <v>9.5000000000000001E-2</v>
      </c>
    </row>
    <row r="111" spans="2:5">
      <c r="B111" s="99">
        <v>-0.22800000000000001</v>
      </c>
      <c r="D111" s="99">
        <v>-0.19700000000000001</v>
      </c>
      <c r="E111" s="99">
        <v>0.55300000000000005</v>
      </c>
    </row>
    <row r="112" spans="2:5">
      <c r="B112" s="99">
        <v>-0.41299999999999998</v>
      </c>
      <c r="D112" s="99">
        <v>-0.19</v>
      </c>
      <c r="E112" s="99">
        <v>0.71499999999999997</v>
      </c>
    </row>
    <row r="113" spans="2:5">
      <c r="B113" s="99">
        <v>-0.44900000000000001</v>
      </c>
      <c r="D113" s="99">
        <v>-0.02</v>
      </c>
      <c r="E113" s="99">
        <v>0.308</v>
      </c>
    </row>
    <row r="114" spans="2:5">
      <c r="B114" s="99">
        <v>-0.318</v>
      </c>
      <c r="D114" s="99">
        <v>0.53800000000000003</v>
      </c>
    </row>
    <row r="115" spans="2:5">
      <c r="B115" s="99">
        <v>0.29399999999999998</v>
      </c>
      <c r="D115" s="99">
        <v>1.4359999999999999</v>
      </c>
    </row>
    <row r="116" spans="2:5">
      <c r="B116" s="99">
        <v>5.0999999999999997E-2</v>
      </c>
      <c r="D116" s="99">
        <v>0.95099999999999996</v>
      </c>
    </row>
    <row r="117" spans="2:5">
      <c r="B117" s="99">
        <v>8.1000000000000003E-2</v>
      </c>
      <c r="D117" s="99">
        <v>-0.315</v>
      </c>
    </row>
    <row r="118" spans="2:5">
      <c r="B118" s="99">
        <v>0.11600000000000001</v>
      </c>
      <c r="D118" s="99">
        <v>-1.056</v>
      </c>
    </row>
    <row r="119" spans="2:5">
      <c r="B119" s="99">
        <v>-4.9000000000000002E-2</v>
      </c>
      <c r="D119" s="99">
        <v>-0.53200000000000003</v>
      </c>
    </row>
    <row r="120" spans="2:5">
      <c r="B120" s="99">
        <v>0.73299999999999998</v>
      </c>
      <c r="D120" s="99">
        <v>-0.55300000000000005</v>
      </c>
    </row>
    <row r="121" spans="2:5">
      <c r="B121" s="99">
        <v>-0.13400000000000001</v>
      </c>
      <c r="D121" s="99">
        <v>-0.16200000000000001</v>
      </c>
    </row>
    <row r="122" spans="2:5">
      <c r="B122" s="99">
        <v>-0.14299999999999999</v>
      </c>
      <c r="D122" s="99">
        <v>0.314</v>
      </c>
    </row>
    <row r="123" spans="2:5">
      <c r="B123" s="99">
        <v>7.9000000000000001E-2</v>
      </c>
      <c r="D123" s="99">
        <v>0.33800000000000002</v>
      </c>
    </row>
    <row r="124" spans="2:5">
      <c r="B124" s="99">
        <v>0.104</v>
      </c>
      <c r="D124" s="99">
        <v>0.23300000000000001</v>
      </c>
    </row>
    <row r="125" spans="2:5">
      <c r="B125" s="99">
        <v>-0.17699999999999999</v>
      </c>
      <c r="D125" s="99">
        <v>0.70599999999999996</v>
      </c>
    </row>
    <row r="126" spans="2:5">
      <c r="B126" s="99">
        <v>-0.48</v>
      </c>
      <c r="D126" s="99">
        <v>0.45</v>
      </c>
    </row>
    <row r="127" spans="2:5">
      <c r="B127" s="99">
        <v>0.40200000000000002</v>
      </c>
      <c r="D127" s="99">
        <v>-8.3000000000000004E-2</v>
      </c>
    </row>
    <row r="128" spans="2:5">
      <c r="B128" s="99">
        <v>5.8999999999999997E-2</v>
      </c>
      <c r="D128" s="99">
        <v>-0.32500000000000001</v>
      </c>
    </row>
    <row r="129" spans="2:4">
      <c r="B129" s="99">
        <v>0.13800000000000001</v>
      </c>
      <c r="D129" s="99">
        <v>-0.45900000000000002</v>
      </c>
    </row>
    <row r="130" spans="2:4">
      <c r="B130" s="99">
        <v>-0.58099999999999996</v>
      </c>
      <c r="D130" s="99">
        <v>-9.0999999999999998E-2</v>
      </c>
    </row>
    <row r="131" spans="2:4">
      <c r="B131" s="99">
        <v>-0.8</v>
      </c>
      <c r="D131" s="99">
        <v>-0.25600000000000001</v>
      </c>
    </row>
    <row r="132" spans="2:4">
      <c r="D132" s="99">
        <v>3.1E-2</v>
      </c>
    </row>
    <row r="133" spans="2:4">
      <c r="D133" s="99">
        <v>1.2E-2</v>
      </c>
    </row>
    <row r="134" spans="2:4">
      <c r="D134" s="99">
        <v>-0.10299999999999999</v>
      </c>
    </row>
    <row r="135" spans="2:4">
      <c r="D135" s="99">
        <v>0.04</v>
      </c>
    </row>
    <row r="136" spans="2:4">
      <c r="D136" s="99">
        <v>8.9999999999999993E-3</v>
      </c>
    </row>
    <row r="137" spans="2:4">
      <c r="D137" s="99">
        <v>0.20399999999999999</v>
      </c>
    </row>
    <row r="138" spans="2:4">
      <c r="D138" s="99">
        <v>-3.2000000000000001E-2</v>
      </c>
    </row>
    <row r="139" spans="2:4">
      <c r="D139" s="99">
        <v>-0.21199999999999999</v>
      </c>
    </row>
    <row r="140" spans="2:4">
      <c r="D140" s="99">
        <v>-0.17899999999999999</v>
      </c>
    </row>
    <row r="141" spans="2:4">
      <c r="D141" s="99">
        <v>5.5E-2</v>
      </c>
    </row>
    <row r="142" spans="2:4">
      <c r="D142" s="99">
        <v>0.16600000000000001</v>
      </c>
    </row>
    <row r="143" spans="2:4">
      <c r="D143" s="99">
        <v>-3.7999999999999999E-2</v>
      </c>
    </row>
    <row r="144" spans="2:4">
      <c r="D144" s="99">
        <v>5.7000000000000002E-2</v>
      </c>
    </row>
    <row r="145" spans="4:4">
      <c r="D145" s="99">
        <v>-5.7000000000000002E-2</v>
      </c>
    </row>
    <row r="146" spans="4:4">
      <c r="D146" s="99">
        <v>4.7E-2</v>
      </c>
    </row>
    <row r="147" spans="4:4">
      <c r="D147" s="99">
        <v>7.6999999999999999E-2</v>
      </c>
    </row>
    <row r="148" spans="4:4">
      <c r="D148" s="99">
        <v>-3.1E-2</v>
      </c>
    </row>
    <row r="149" spans="4:4">
      <c r="D149" s="99">
        <v>-0.28199999999999997</v>
      </c>
    </row>
    <row r="150" spans="4:4">
      <c r="D150" s="99">
        <v>-0.17299999999999999</v>
      </c>
    </row>
    <row r="151" spans="4:4">
      <c r="D151" s="99">
        <v>-0.41499999999999998</v>
      </c>
    </row>
    <row r="152" spans="4:4">
      <c r="D152" s="99">
        <v>0.27100000000000002</v>
      </c>
    </row>
    <row r="153" spans="4:4">
      <c r="D153" s="99">
        <v>0.22800000000000001</v>
      </c>
    </row>
    <row r="154" spans="4:4">
      <c r="D154" s="99">
        <v>0.15</v>
      </c>
    </row>
    <row r="155" spans="4:4">
      <c r="D155" s="99">
        <v>0.104</v>
      </c>
    </row>
    <row r="156" spans="4:4">
      <c r="D156" s="99">
        <v>-0.13100000000000001</v>
      </c>
    </row>
    <row r="157" spans="4:4">
      <c r="D157" s="99">
        <v>6.3E-2</v>
      </c>
    </row>
    <row r="158" spans="4:4">
      <c r="D158" s="99">
        <v>0.29699999999999999</v>
      </c>
    </row>
    <row r="159" spans="4:4">
      <c r="D159" s="99">
        <v>0.11899999999999999</v>
      </c>
    </row>
    <row r="160" spans="4:4">
      <c r="D160" s="99">
        <v>-8.2000000000000003E-2</v>
      </c>
    </row>
    <row r="161" spans="4:4">
      <c r="D161" s="99">
        <v>-0.22600000000000001</v>
      </c>
    </row>
    <row r="162" spans="4:4">
      <c r="D162" s="99">
        <v>-0.21099999999999999</v>
      </c>
    </row>
    <row r="163" spans="4:4">
      <c r="D163" s="99">
        <v>-8.6999999999999994E-2</v>
      </c>
    </row>
    <row r="164" spans="4:4">
      <c r="D164" s="99">
        <v>0.129</v>
      </c>
    </row>
    <row r="165" spans="4:4">
      <c r="D165" s="99">
        <v>-0.22800000000000001</v>
      </c>
    </row>
    <row r="166" spans="4:4">
      <c r="D166" s="99">
        <v>0.315</v>
      </c>
    </row>
    <row r="167" spans="4:4">
      <c r="D167" s="99">
        <v>0.52600000000000002</v>
      </c>
    </row>
    <row r="168" spans="4:4">
      <c r="D168" s="99">
        <v>0.47099999999999997</v>
      </c>
    </row>
    <row r="169" spans="4:4">
      <c r="D169" s="99">
        <v>-9.0999999999999998E-2</v>
      </c>
    </row>
    <row r="170" spans="4:4">
      <c r="D170" s="99">
        <v>4.7E-2</v>
      </c>
    </row>
    <row r="171" spans="4:4">
      <c r="D171" s="99">
        <v>-0.29699999999999999</v>
      </c>
    </row>
    <row r="172" spans="4:4">
      <c r="D172" s="99">
        <v>-0.45</v>
      </c>
    </row>
    <row r="173" spans="4:4">
      <c r="D173" s="99">
        <v>-0.20100000000000001</v>
      </c>
    </row>
    <row r="174" spans="4:4">
      <c r="D174" s="99">
        <v>4.7E-2</v>
      </c>
    </row>
    <row r="175" spans="4:4">
      <c r="D175" s="99">
        <v>0.24099999999999999</v>
      </c>
    </row>
    <row r="176" spans="4:4">
      <c r="D176" s="99">
        <v>0.43</v>
      </c>
    </row>
    <row r="177" spans="4:4">
      <c r="D177" s="99">
        <v>0.115</v>
      </c>
    </row>
    <row r="178" spans="4:4">
      <c r="D178" s="99">
        <v>-0.36599999999999999</v>
      </c>
    </row>
    <row r="179" spans="4:4">
      <c r="D179" s="99">
        <v>-0.185</v>
      </c>
    </row>
    <row r="180" spans="4:4">
      <c r="D180" s="99">
        <v>-0.19700000000000001</v>
      </c>
    </row>
    <row r="181" spans="4:4">
      <c r="D181" s="99">
        <v>-3.3000000000000002E-2</v>
      </c>
    </row>
    <row r="182" spans="4:4">
      <c r="D182" s="99">
        <v>0.42199999999999999</v>
      </c>
    </row>
    <row r="183" spans="4:4">
      <c r="D183" s="99">
        <v>-0.19700000000000001</v>
      </c>
    </row>
    <row r="184" spans="4:4">
      <c r="D184" s="99">
        <v>0.126</v>
      </c>
    </row>
    <row r="185" spans="4:4">
      <c r="D185" s="99">
        <v>0.24399999999999999</v>
      </c>
    </row>
    <row r="186" spans="4:4">
      <c r="D186" s="99">
        <v>-9.2999999999999999E-2</v>
      </c>
    </row>
    <row r="187" spans="4:4">
      <c r="D187" s="99">
        <v>-0.17199999999999999</v>
      </c>
    </row>
    <row r="188" spans="4:4">
      <c r="D188" s="99">
        <v>-0.21099999999999999</v>
      </c>
    </row>
    <row r="189" spans="4:4">
      <c r="D189" s="99">
        <v>-3.2000000000000001E-2</v>
      </c>
    </row>
    <row r="190" spans="4:4">
      <c r="D190" s="99">
        <v>0.104</v>
      </c>
    </row>
    <row r="191" spans="4:4">
      <c r="D191" s="99">
        <v>9.4E-2</v>
      </c>
    </row>
    <row r="192" spans="4:4">
      <c r="D192" s="99">
        <v>-9.6000000000000002E-2</v>
      </c>
    </row>
    <row r="193" spans="4:4">
      <c r="D193" s="99">
        <v>-0.22700000000000001</v>
      </c>
    </row>
    <row r="194" spans="4:4">
      <c r="D194" s="99">
        <v>-0.28000000000000003</v>
      </c>
    </row>
    <row r="195" spans="4:4">
      <c r="D195" s="99">
        <v>-0.27100000000000002</v>
      </c>
    </row>
    <row r="196" spans="4:4">
      <c r="D196" s="99">
        <v>0.65800000000000003</v>
      </c>
    </row>
    <row r="197" spans="4:4">
      <c r="D197" s="99">
        <v>9.0999999999999998E-2</v>
      </c>
    </row>
    <row r="198" spans="4:4">
      <c r="D198" s="99">
        <v>-0.107</v>
      </c>
    </row>
    <row r="199" spans="4:4">
      <c r="D199" s="99">
        <v>1.4E-2</v>
      </c>
    </row>
    <row r="200" spans="4:4">
      <c r="D200" s="99">
        <v>-0.19</v>
      </c>
    </row>
    <row r="201" spans="4:4">
      <c r="D201" s="99">
        <v>0.02</v>
      </c>
    </row>
    <row r="202" spans="4:4">
      <c r="D202" s="99">
        <v>-1.4999999999999999E-2</v>
      </c>
    </row>
    <row r="203" spans="4:4">
      <c r="D203" s="99">
        <v>0.17899999999999999</v>
      </c>
    </row>
    <row r="204" spans="4:4">
      <c r="D204" s="99">
        <v>-3.2000000000000001E-2</v>
      </c>
    </row>
    <row r="205" spans="4:4">
      <c r="D205" s="99">
        <v>-9.7000000000000003E-2</v>
      </c>
    </row>
    <row r="206" spans="4:4">
      <c r="D206" s="99">
        <v>0.127</v>
      </c>
    </row>
    <row r="207" spans="4:4">
      <c r="D207" s="99">
        <v>-0.11</v>
      </c>
    </row>
    <row r="208" spans="4:4">
      <c r="D208" s="99">
        <v>4.0000000000000001E-3</v>
      </c>
    </row>
    <row r="209" spans="4:4">
      <c r="D209" s="99">
        <v>0.30199999999999999</v>
      </c>
    </row>
    <row r="210" spans="4:4">
      <c r="D210" s="99">
        <v>3.5999999999999997E-2</v>
      </c>
    </row>
    <row r="211" spans="4:4">
      <c r="D211" s="99">
        <v>5.3999999999999999E-2</v>
      </c>
    </row>
    <row r="212" spans="4:4">
      <c r="D212" s="99">
        <v>-0.248</v>
      </c>
    </row>
    <row r="213" spans="4:4">
      <c r="D213" s="99">
        <v>0.113</v>
      </c>
    </row>
    <row r="214" spans="4:4">
      <c r="D214" s="99">
        <v>-0.13200000000000001</v>
      </c>
    </row>
    <row r="215" spans="4:4">
      <c r="D215" s="99">
        <v>-0.28299999999999997</v>
      </c>
    </row>
    <row r="216" spans="4:4">
      <c r="D216" s="99">
        <v>-0.57899999999999996</v>
      </c>
    </row>
    <row r="217" spans="4:4">
      <c r="D217" s="99">
        <v>0.219</v>
      </c>
    </row>
    <row r="218" spans="4:4">
      <c r="D218" s="99">
        <v>0.48899999999999999</v>
      </c>
    </row>
    <row r="219" spans="4:4">
      <c r="D219" s="99">
        <v>0.316</v>
      </c>
    </row>
    <row r="220" spans="4:4">
      <c r="D220" s="99">
        <v>0.33</v>
      </c>
    </row>
    <row r="221" spans="4:4">
      <c r="D221" s="99">
        <v>2.5000000000000001E-2</v>
      </c>
    </row>
    <row r="222" spans="4:4">
      <c r="D222" s="99">
        <v>-0.19400000000000001</v>
      </c>
    </row>
    <row r="223" spans="4:4">
      <c r="D223" s="99">
        <v>-6.2E-2</v>
      </c>
    </row>
    <row r="224" spans="4:4">
      <c r="D224" s="99">
        <v>-0.115</v>
      </c>
    </row>
    <row r="225" spans="4:4">
      <c r="D225" s="99">
        <v>-0.27800000000000002</v>
      </c>
    </row>
    <row r="226" spans="4:4">
      <c r="D226" s="99">
        <v>0.23699999999999999</v>
      </c>
    </row>
    <row r="227" spans="4:4">
      <c r="D227" s="99">
        <v>0.105</v>
      </c>
    </row>
    <row r="228" spans="4:4">
      <c r="D228" s="99">
        <v>0.11700000000000001</v>
      </c>
    </row>
    <row r="229" spans="4:4">
      <c r="D229" s="99">
        <v>7.3999999999999996E-2</v>
      </c>
    </row>
    <row r="230" spans="4:4">
      <c r="D230" s="99">
        <v>-0.03</v>
      </c>
    </row>
    <row r="231" spans="4:4">
      <c r="D231" s="99">
        <v>0.156</v>
      </c>
    </row>
    <row r="232" spans="4:4">
      <c r="D232" s="99">
        <v>-0.47599999999999998</v>
      </c>
    </row>
    <row r="233" spans="4:4">
      <c r="D233" s="99">
        <v>-0.34200000000000003</v>
      </c>
    </row>
    <row r="234" spans="4:4">
      <c r="D234" s="99">
        <v>-0.158</v>
      </c>
    </row>
    <row r="235" spans="4:4">
      <c r="D235" s="99">
        <v>0.107</v>
      </c>
    </row>
    <row r="236" spans="4:4">
      <c r="D236" s="99">
        <v>0.17</v>
      </c>
    </row>
    <row r="237" spans="4:4">
      <c r="D237" s="99">
        <v>-7.4999999999999997E-2</v>
      </c>
    </row>
    <row r="238" spans="4:4">
      <c r="D238" s="99">
        <v>-2.9000000000000001E-2</v>
      </c>
    </row>
    <row r="239" spans="4:4">
      <c r="D239" s="99">
        <v>0.23200000000000001</v>
      </c>
    </row>
    <row r="240" spans="4:4">
      <c r="D240" s="99">
        <v>-4.5999999999999999E-2</v>
      </c>
    </row>
    <row r="241" spans="4:4">
      <c r="D241" s="99">
        <v>-1.4E-2</v>
      </c>
    </row>
    <row r="242" spans="4:4">
      <c r="D242" s="99">
        <v>0.221</v>
      </c>
    </row>
    <row r="243" spans="4:4">
      <c r="D243" s="99">
        <v>0.16500000000000001</v>
      </c>
    </row>
    <row r="244" spans="4:4">
      <c r="D244" s="99">
        <v>8.1000000000000003E-2</v>
      </c>
    </row>
    <row r="245" spans="4:4">
      <c r="D245" s="99">
        <v>-0.28000000000000003</v>
      </c>
    </row>
    <row r="246" spans="4:4">
      <c r="D246" s="99">
        <v>-0.25</v>
      </c>
    </row>
    <row r="247" spans="4:4">
      <c r="D247" s="99">
        <v>-0.09</v>
      </c>
    </row>
    <row r="248" spans="4:4">
      <c r="D248" s="99">
        <v>7.1999999999999995E-2</v>
      </c>
    </row>
    <row r="249" spans="4:4">
      <c r="D249" s="99">
        <v>0.13900000000000001</v>
      </c>
    </row>
    <row r="250" spans="4:4">
      <c r="D250" s="99">
        <v>0.157</v>
      </c>
    </row>
    <row r="251" spans="4:4">
      <c r="D251" s="99">
        <v>0.14399999999999999</v>
      </c>
    </row>
    <row r="252" spans="4:4">
      <c r="D252" s="99">
        <v>0.13900000000000001</v>
      </c>
    </row>
    <row r="253" spans="4:4">
      <c r="D253" s="99">
        <v>-6.0000000000000001E-3</v>
      </c>
    </row>
    <row r="254" spans="4:4">
      <c r="D254" s="99">
        <v>0.12</v>
      </c>
    </row>
    <row r="255" spans="4:4">
      <c r="D255" s="99">
        <v>-0.39600000000000002</v>
      </c>
    </row>
    <row r="256" spans="4:4">
      <c r="D256" s="99">
        <v>-0.26800000000000002</v>
      </c>
    </row>
    <row r="257" spans="4:4">
      <c r="D257" s="99">
        <v>0.11700000000000001</v>
      </c>
    </row>
    <row r="258" spans="4:4">
      <c r="D258" s="99">
        <v>0.3</v>
      </c>
    </row>
    <row r="259" spans="4:4">
      <c r="D259" s="99">
        <v>-0.17599999999999999</v>
      </c>
    </row>
    <row r="260" spans="4:4">
      <c r="D260" s="99">
        <v>1E-3</v>
      </c>
    </row>
    <row r="261" spans="4:4">
      <c r="D261" s="99">
        <v>-0.11</v>
      </c>
    </row>
    <row r="262" spans="4:4">
      <c r="D262" s="99">
        <v>-0.10100000000000001</v>
      </c>
    </row>
    <row r="263" spans="4:4">
      <c r="D263" s="99">
        <v>5.3999999999999999E-2</v>
      </c>
    </row>
    <row r="264" spans="4:4">
      <c r="D264" s="99">
        <v>0.106</v>
      </c>
    </row>
    <row r="265" spans="4:4">
      <c r="D265" s="99">
        <v>-2.1999999999999999E-2</v>
      </c>
    </row>
    <row r="266" spans="4:4">
      <c r="D266" s="99">
        <v>-0.08</v>
      </c>
    </row>
    <row r="267" spans="4:4">
      <c r="D267" s="99">
        <v>-0.14000000000000001</v>
      </c>
    </row>
    <row r="268" spans="4:4">
      <c r="D268" s="99">
        <v>0.28799999999999998</v>
      </c>
    </row>
    <row r="269" spans="4:4">
      <c r="D269" s="99">
        <v>2.4E-2</v>
      </c>
    </row>
    <row r="270" spans="4:4">
      <c r="D270" s="99">
        <v>0</v>
      </c>
    </row>
    <row r="271" spans="4:4">
      <c r="D271" s="99">
        <v>-2.5999999999999999E-2</v>
      </c>
    </row>
    <row r="272" spans="4:4">
      <c r="D272" s="99">
        <v>-0.21299999999999999</v>
      </c>
    </row>
    <row r="273" spans="4:4">
      <c r="D273" s="99">
        <v>-0.19400000000000001</v>
      </c>
    </row>
    <row r="274" spans="4:4">
      <c r="D274" s="99">
        <v>7.1999999999999995E-2</v>
      </c>
    </row>
    <row r="275" spans="4:4">
      <c r="D275" s="99">
        <v>3.5999999999999997E-2</v>
      </c>
    </row>
    <row r="276" spans="4:4">
      <c r="D276" s="99">
        <v>0.10100000000000001</v>
      </c>
    </row>
    <row r="277" spans="4:4">
      <c r="D277" s="99">
        <v>0.26100000000000001</v>
      </c>
    </row>
    <row r="278" spans="4:4">
      <c r="D278" s="99">
        <v>-0.13300000000000001</v>
      </c>
    </row>
    <row r="279" spans="4:4">
      <c r="D279" s="99">
        <v>-0.14000000000000001</v>
      </c>
    </row>
    <row r="280" spans="4:4">
      <c r="D280" s="99">
        <v>-7.0999999999999994E-2</v>
      </c>
    </row>
    <row r="281" spans="4:4">
      <c r="D281" s="99">
        <v>0.24099999999999999</v>
      </c>
    </row>
    <row r="282" spans="4:4">
      <c r="D282" s="99">
        <v>0.23899999999999999</v>
      </c>
    </row>
    <row r="283" spans="4:4">
      <c r="D283" s="99">
        <v>-4.0000000000000001E-3</v>
      </c>
    </row>
    <row r="284" spans="4:4">
      <c r="D284" s="99">
        <v>-9.1999999999999998E-2</v>
      </c>
    </row>
    <row r="285" spans="4:4">
      <c r="D285" s="99">
        <v>-0.54200000000000004</v>
      </c>
    </row>
    <row r="286" spans="4:4">
      <c r="D286" s="99">
        <v>-0.17100000000000001</v>
      </c>
    </row>
    <row r="287" spans="4:4">
      <c r="D287" s="99">
        <v>5.1999999999999998E-2</v>
      </c>
    </row>
    <row r="288" spans="4:4">
      <c r="D288" s="99">
        <v>-0.13800000000000001</v>
      </c>
    </row>
    <row r="289" spans="4:4">
      <c r="D289" s="99">
        <v>-0.34300000000000003</v>
      </c>
    </row>
    <row r="290" spans="4:4">
      <c r="D290" s="99">
        <v>-0.312</v>
      </c>
    </row>
    <row r="291" spans="4:4">
      <c r="D291" s="99">
        <v>-0.11</v>
      </c>
    </row>
    <row r="292" spans="4:4">
      <c r="D292" s="99">
        <v>-6.4000000000000001E-2</v>
      </c>
    </row>
    <row r="293" spans="4:4">
      <c r="D293" s="99">
        <v>0.85899999999999999</v>
      </c>
    </row>
    <row r="294" spans="4:4">
      <c r="D294" s="99">
        <v>1.1950000000000001</v>
      </c>
    </row>
    <row r="295" spans="4:4">
      <c r="D295" s="99">
        <v>0.63400000000000001</v>
      </c>
    </row>
    <row r="296" spans="4:4">
      <c r="D296" s="99">
        <v>-0.313</v>
      </c>
    </row>
    <row r="297" spans="4:4">
      <c r="D297" s="99">
        <v>-0.627</v>
      </c>
    </row>
    <row r="298" spans="4:4">
      <c r="D298" s="99">
        <v>-0.74199999999999999</v>
      </c>
    </row>
    <row r="299" spans="4:4">
      <c r="D299" s="99">
        <v>-0.622</v>
      </c>
    </row>
    <row r="300" spans="4:4">
      <c r="D300" s="99">
        <v>-0.45900000000000002</v>
      </c>
    </row>
    <row r="301" spans="4:4">
      <c r="D301" s="99">
        <v>0.216</v>
      </c>
    </row>
    <row r="302" spans="4:4">
      <c r="D302" s="99">
        <v>0.54</v>
      </c>
    </row>
    <row r="303" spans="4:4">
      <c r="D303" s="99">
        <v>0.48499999999999999</v>
      </c>
    </row>
    <row r="304" spans="4:4">
      <c r="D304" s="99">
        <v>0.02</v>
      </c>
    </row>
    <row r="305" spans="4:4">
      <c r="D305" s="99">
        <v>-1.9E-2</v>
      </c>
    </row>
    <row r="306" spans="4:4">
      <c r="D306" s="99">
        <v>0.184</v>
      </c>
    </row>
    <row r="307" spans="4:4">
      <c r="D307" s="99">
        <v>0.33400000000000002</v>
      </c>
    </row>
    <row r="308" spans="4:4">
      <c r="D308" s="99">
        <v>0.223</v>
      </c>
    </row>
    <row r="309" spans="4:4">
      <c r="D309" s="99">
        <v>-0.26700000000000002</v>
      </c>
    </row>
    <row r="310" spans="4:4">
      <c r="D310" s="99">
        <v>1.2E-2</v>
      </c>
    </row>
    <row r="311" spans="4:4">
      <c r="D311" s="99">
        <v>5.8999999999999997E-2</v>
      </c>
    </row>
    <row r="312" spans="4:4">
      <c r="D312" s="99">
        <v>-0.124</v>
      </c>
    </row>
    <row r="313" spans="4:4">
      <c r="D313" s="99">
        <v>0.14399999999999999</v>
      </c>
    </row>
    <row r="314" spans="4:4">
      <c r="D314" s="99">
        <v>-0.121</v>
      </c>
    </row>
    <row r="315" spans="4:4">
      <c r="D315" s="99">
        <v>-0.14399999999999999</v>
      </c>
    </row>
    <row r="316" spans="4:4">
      <c r="D316" s="99">
        <v>8.9999999999999993E-3</v>
      </c>
    </row>
    <row r="317" spans="4:4">
      <c r="D317" s="99">
        <v>0.06</v>
      </c>
    </row>
    <row r="318" spans="4:4">
      <c r="D318" s="99">
        <v>-4.1000000000000002E-2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154"/>
  <sheetViews>
    <sheetView workbookViewId="0"/>
  </sheetViews>
  <sheetFormatPr defaultRowHeight="12.75"/>
  <cols>
    <col min="1" max="1" width="4.7109375" style="97" customWidth="1"/>
    <col min="2" max="2" width="105.7109375" style="97" customWidth="1"/>
    <col min="3" max="3" width="9.140625" style="97"/>
  </cols>
  <sheetData>
    <row r="1" spans="2:2" ht="30">
      <c r="B1" s="100" t="s">
        <v>245</v>
      </c>
    </row>
    <row r="52" spans="2:2" ht="30">
      <c r="B52" s="100" t="s">
        <v>246</v>
      </c>
    </row>
    <row r="103" spans="2:2" ht="30">
      <c r="B103" s="100" t="s">
        <v>247</v>
      </c>
    </row>
    <row r="154" spans="2:2" ht="30">
      <c r="B154" s="100" t="s">
        <v>248</v>
      </c>
    </row>
  </sheetData>
  <sheetProtection sheet="1" objects="1" scenario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Documentation</vt:lpstr>
      <vt:lpstr>Charts</vt:lpstr>
      <vt:lpstr>Soreq_Bins</vt:lpstr>
      <vt:lpstr>Peqiin_Bins</vt:lpstr>
      <vt:lpstr>Statistics</vt:lpstr>
      <vt:lpstr>Input_Data</vt:lpstr>
      <vt:lpstr>Periodograms</vt:lpstr>
      <vt:lpstr>KyrBP</vt:lpstr>
      <vt:lpstr>KyrBPb</vt:lpstr>
      <vt:lpstr>Oxy</vt:lpstr>
      <vt:lpstr>Oxy18_</vt:lpstr>
      <vt:lpstr>Oxyb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Steve Puetz</cp:lastModifiedBy>
  <dcterms:created xsi:type="dcterms:W3CDTF">2009-04-01T23:25:36Z</dcterms:created>
  <dcterms:modified xsi:type="dcterms:W3CDTF">2010-10-04T06:23:41Z</dcterms:modified>
</cp:coreProperties>
</file>